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Wydatki_Ipółr2013" sheetId="1" r:id="rId1"/>
    <sheet name="Arkusz2" sheetId="2" r:id="rId2"/>
    <sheet name="Arkusz3" sheetId="3" r:id="rId3"/>
  </sheets>
  <definedNames>
    <definedName name="_xlnm.Print_Titles" localSheetId="0">Wydatki_Ipółr2013!$4:$4</definedName>
  </definedNames>
  <calcPr calcId="125725"/>
</workbook>
</file>

<file path=xl/calcChain.xml><?xml version="1.0" encoding="utf-8"?>
<calcChain xmlns="http://schemas.openxmlformats.org/spreadsheetml/2006/main">
  <c r="D211" i="1"/>
  <c r="C211"/>
  <c r="D173"/>
  <c r="C173"/>
  <c r="D172"/>
  <c r="C172"/>
  <c r="D167"/>
  <c r="D166" s="1"/>
  <c r="D164"/>
  <c r="D163" s="1"/>
  <c r="C163"/>
  <c r="D148"/>
  <c r="C148"/>
  <c r="D147"/>
  <c r="C147"/>
  <c r="D116"/>
  <c r="C116"/>
  <c r="D115"/>
  <c r="C115"/>
  <c r="D77"/>
  <c r="D73" s="1"/>
  <c r="D72" s="1"/>
  <c r="D48"/>
  <c r="D45" s="1"/>
  <c r="D44" s="1"/>
  <c r="D21"/>
  <c r="D18"/>
  <c r="C18"/>
  <c r="D17"/>
  <c r="C17"/>
  <c r="D12"/>
  <c r="C12"/>
  <c r="D11"/>
  <c r="C11"/>
  <c r="D209"/>
  <c r="C209"/>
  <c r="D208"/>
  <c r="C208"/>
  <c r="D206"/>
  <c r="C206"/>
  <c r="D204"/>
  <c r="D203" s="1"/>
  <c r="C204"/>
  <c r="C203" s="1"/>
  <c r="D201"/>
  <c r="C201"/>
  <c r="D200"/>
  <c r="C200"/>
  <c r="C198"/>
  <c r="C197" s="1"/>
  <c r="D198"/>
  <c r="D197" s="1"/>
  <c r="D193"/>
  <c r="D192" s="1"/>
  <c r="C193"/>
  <c r="C192" s="1"/>
  <c r="D190"/>
  <c r="D189" s="1"/>
  <c r="C190"/>
  <c r="C189" s="1"/>
  <c r="D187"/>
  <c r="D186" s="1"/>
  <c r="C187"/>
  <c r="C186" s="1"/>
  <c r="D176"/>
  <c r="D175" s="1"/>
  <c r="C176"/>
  <c r="C175" s="1"/>
  <c r="D170"/>
  <c r="C170"/>
  <c r="D169"/>
  <c r="C169"/>
  <c r="C167"/>
  <c r="C166" s="1"/>
  <c r="D154"/>
  <c r="D153" s="1"/>
  <c r="C154"/>
  <c r="C153" s="1"/>
  <c r="D151"/>
  <c r="C151"/>
  <c r="D150"/>
  <c r="C150"/>
  <c r="D145"/>
  <c r="C145"/>
  <c r="C144" s="1"/>
  <c r="D141"/>
  <c r="D140" s="1"/>
  <c r="C141"/>
  <c r="C140" s="1"/>
  <c r="D144"/>
  <c r="D138"/>
  <c r="D137" s="1"/>
  <c r="C138"/>
  <c r="C137" s="1"/>
  <c r="D135"/>
  <c r="D134" s="1"/>
  <c r="C135"/>
  <c r="C134" s="1"/>
  <c r="D132"/>
  <c r="D131" s="1"/>
  <c r="C132"/>
  <c r="C131" s="1"/>
  <c r="D126"/>
  <c r="D125" s="1"/>
  <c r="C126"/>
  <c r="C125" s="1"/>
  <c r="D123"/>
  <c r="D122" s="1"/>
  <c r="C123"/>
  <c r="C122" s="1"/>
  <c r="D120"/>
  <c r="D118" s="1"/>
  <c r="C120"/>
  <c r="C118" s="1"/>
  <c r="D113"/>
  <c r="D112" s="1"/>
  <c r="C113"/>
  <c r="C112" s="1"/>
  <c r="D110"/>
  <c r="D109" s="1"/>
  <c r="C110"/>
  <c r="C109" s="1"/>
  <c r="D107"/>
  <c r="D106" s="1"/>
  <c r="C107"/>
  <c r="C106" s="1"/>
  <c r="D103"/>
  <c r="D102" s="1"/>
  <c r="C103"/>
  <c r="C102" s="1"/>
  <c r="D97"/>
  <c r="C97"/>
  <c r="C96" s="1"/>
  <c r="D96"/>
  <c r="D92"/>
  <c r="D91" s="1"/>
  <c r="C92"/>
  <c r="C91" s="1"/>
  <c r="D68"/>
  <c r="C68"/>
  <c r="C72"/>
  <c r="D69"/>
  <c r="C69"/>
  <c r="D62"/>
  <c r="D61" s="1"/>
  <c r="C62"/>
  <c r="C61" s="1"/>
  <c r="D59"/>
  <c r="D58" s="1"/>
  <c r="C59"/>
  <c r="C58" s="1"/>
  <c r="C44"/>
  <c r="D42"/>
  <c r="D41" s="1"/>
  <c r="C42"/>
  <c r="C41" s="1"/>
  <c r="D20"/>
  <c r="C20"/>
  <c r="D15"/>
  <c r="C15"/>
  <c r="C14" s="1"/>
  <c r="D14"/>
  <c r="D9"/>
  <c r="C9"/>
  <c r="C8" s="1"/>
  <c r="D8"/>
  <c r="D6"/>
  <c r="D5" s="1"/>
  <c r="C6"/>
  <c r="C5" s="1"/>
</calcChain>
</file>

<file path=xl/sharedStrings.xml><?xml version="1.0" encoding="utf-8"?>
<sst xmlns="http://schemas.openxmlformats.org/spreadsheetml/2006/main" count="348" uniqueCount="179">
  <si>
    <t>Wyszczególnienie</t>
  </si>
  <si>
    <t>Plan</t>
  </si>
  <si>
    <t>Wykonanie</t>
  </si>
  <si>
    <t>Uwagi</t>
  </si>
  <si>
    <t>Wydatki bieżące, w tym</t>
  </si>
  <si>
    <t xml:space="preserve">  wynagrodzenia</t>
  </si>
  <si>
    <t xml:space="preserve">  pozostałe wydatki bieżące</t>
  </si>
  <si>
    <t>Dział 010 - Rolnictwo i łowiectwo,
rozdział 01008 - Melioracje wodne</t>
  </si>
  <si>
    <t>Dział 020 - Leśnictwo,
rozdział 02002 - Nadzór nad gospodarką leśną</t>
  </si>
  <si>
    <t>Dział 600 - Transport i łączność,
rozdział 60014 - Drogi publiczne powiatowe</t>
  </si>
  <si>
    <t xml:space="preserve">  remonty + koszty materiałów</t>
  </si>
  <si>
    <t xml:space="preserve">  media</t>
  </si>
  <si>
    <t>energia elektryczna</t>
  </si>
  <si>
    <t>Wydatki inwestycyjne</t>
  </si>
  <si>
    <t>x</t>
  </si>
  <si>
    <t>liczba osób, podmiotów objętych projektem</t>
  </si>
  <si>
    <t>założenia projektu</t>
  </si>
  <si>
    <t>całkowita wartość projektu</t>
  </si>
  <si>
    <t>stopień zaawansowania</t>
  </si>
  <si>
    <t>osiągnięte efekty</t>
  </si>
  <si>
    <t>przewidziane efekty w dalszej realizacji projektu</t>
  </si>
  <si>
    <t>Dział 700 - Gospodarka mieszkaniowa,
rozdział 70005 - Gospodarka gruntami i nieruchomościami</t>
  </si>
  <si>
    <t xml:space="preserve">  pochodne od wynagrodzeń</t>
  </si>
  <si>
    <t>ogółem, w tym:</t>
  </si>
  <si>
    <t>energia cieplna</t>
  </si>
  <si>
    <t>olej opałowy</t>
  </si>
  <si>
    <t xml:space="preserve">woda </t>
  </si>
  <si>
    <t>ścieki</t>
  </si>
  <si>
    <t xml:space="preserve">  Ilość zużycia :</t>
  </si>
  <si>
    <t>Dział 710 - Działalność usługowa,
rozdział 71013 - Prace geodezyjne i kartograficzne (nieinwestycyjne)</t>
  </si>
  <si>
    <t>Obsługa zadań zlecony przez administracje samorządową.</t>
  </si>
  <si>
    <t>Stan zatrudnienia</t>
  </si>
  <si>
    <t>Pracownicy</t>
  </si>
  <si>
    <t>Liczba stanowisk</t>
  </si>
  <si>
    <t>Liczba etatów</t>
  </si>
  <si>
    <t>Dział 750 - Administracja publiczna,
rozdział 75011 - Urzędy wojewódzkie</t>
  </si>
  <si>
    <t>Dział 750 - Administracja publiczna,
rozdział 75019 - Rady powiatów</t>
  </si>
  <si>
    <t xml:space="preserve">  świadczenia na rzecz osób fizycznych</t>
  </si>
  <si>
    <t>Ekwiwalent za pranie odzieży ochronnej, zwrot za okulary korygujące wzrok;</t>
  </si>
  <si>
    <t>Dział 750 - Administracja publiczna,
rozdział 75020 - Starostwa powiatowe</t>
  </si>
  <si>
    <t>Obsługa</t>
  </si>
  <si>
    <t>Dział 750 - Administracja publiczna,
rozdział 75045 - Kwalifikacja wojskowa</t>
  </si>
  <si>
    <t>Dział 750 - Administracja publiczna,
rozdział 75075 - Promocja jednostek samorzadu terytorialnego</t>
  </si>
  <si>
    <t>Dział 754 -  Bezpieczeństwo publiczne i ochrona przeciwpożarowa,
rozdział 75421 - Zarządzanie kryzysowe</t>
  </si>
  <si>
    <t>Dział 754 -  Bezpieczeństwo publiczne i ochrona przeciwpożarowa,
rozdział 75495 - Pozostała działalność</t>
  </si>
  <si>
    <t>Dział 757 -  Obsługa długu publicznego,
rozdział 75702 - Obsługa papierów wartościowych, kredytów i pożyczek jednostek samorządu terytorialnego</t>
  </si>
  <si>
    <t>Odsetki od kredytów oraz wyemitowanych obligacji.</t>
  </si>
  <si>
    <t>Dział 758 - Różne rozliczenia,
rozdział 75818 - Rezerwy ogólne i celowe</t>
  </si>
  <si>
    <t>Rezerwa ogólna budżetu.</t>
  </si>
  <si>
    <t>Dział 801 - Oświata i wychowanie,
rozdział 80120 - Licea ogólnokształcące</t>
  </si>
  <si>
    <t>Dział 801 - Oświata i wychowanie,
rozdział 80130 - Szkoły zawodowe</t>
  </si>
  <si>
    <t>Dotacja podmiotowa dla niepublicznej szkoły  o uprawnieniach szkoły publicznej - Prywatne</t>
  </si>
  <si>
    <t>Studium Zawodowe Nr 5 Szczecińskiego Centrum Edukacyjnego w Chojnie.</t>
  </si>
  <si>
    <t>Dział 801 - Oświata i wychowanie,
rozdział 80195 - Pozostała działalność</t>
  </si>
  <si>
    <t>Zasądzona renta dla poszkodowanego pacjenta.</t>
  </si>
  <si>
    <t>Dział 851 - Ochrona zdrowia,
rozdział 85111 - Szpitale ogólne</t>
  </si>
  <si>
    <t>Dział 851 - Ochrona zdrowia,
rozdział 85178 - Usuwanie skutków klęsk żywiołowych</t>
  </si>
  <si>
    <t>Dział 851 - Ochrona zdrowia,
rozdział 85195 - Pozostała działalność</t>
  </si>
  <si>
    <t>Zarezerwowane środki na usuwanie skutków klęsk żywiołowych (np. przewóz zwłok z miejsc publicznych)</t>
  </si>
  <si>
    <t>Dział 852 - Pomoc społeczna,
rozdział 85202 - Domy pomocy społecznej</t>
  </si>
  <si>
    <t>Dział 852 - Pomoc społeczna,
rozdział 85204 - Rodziny zastepcze</t>
  </si>
  <si>
    <t>Dział 853 - Pozostałe zadania w zakresie polityki społecznej,
rozdział 85311 - Rehabilitacja zawodowa i społeczna osób niepełnosprawnych</t>
  </si>
  <si>
    <t xml:space="preserve">Dofinansowanie Powiatu 10 % kosztów funkcjonowania Warsztatów Terapii Zajęciowej w Gryfinie -  </t>
  </si>
  <si>
    <t>17.812,00 zł (23 osoby), w Goszkowie - 24.320,00 zł (30 osób) i Misto Szczecin - 1.644,00 zł.</t>
  </si>
  <si>
    <t>Dział 853 - Pozostałe zadania w zakresie polityki społecznej,
rozdział 85395 - Pozostała działalność</t>
  </si>
  <si>
    <t>Projekty  zewnetrzne: Minimalizacja wykluczenia społecznego w Powiecie Gryfińskim</t>
  </si>
  <si>
    <t>Powrót cześci dzieci do rodzin biologicznych. Przeprowadzono warsztaty psychologiczno - pedagogiczne, podczas których pomagano rodzicom rozwiązywać problemy opiekuńczo - wychowawcze ze swoimi dziecmi.</t>
  </si>
  <si>
    <t>Dział 854 - Edukacyjna opieka wychowawcza,
rozdział 85407 - Placówki wychowania pozaszkolnego</t>
  </si>
  <si>
    <t>Sportowemu zadań kultury fizycznej (kształtowanie i promowanie nawyku czynnego wypoczynku oraz podniesienie sprawności fizycznej dzieci i młodzieży.</t>
  </si>
  <si>
    <t>Dział 854 - Edukacyjna opieka wychowawcza,
rozdział 85415 - Pomoc materialna dla uczniów</t>
  </si>
  <si>
    <t>Dział 854 - Edukacyjna opieka wychowawcza,
rozdział 85495 - Pozostała działalność</t>
  </si>
  <si>
    <t>Rezerwa celowa.</t>
  </si>
  <si>
    <t>Dział 900 - Gospodarka komunalna i ochrona środowiska,
rozdział 90005 - Ochrona powietrza atmosferycznego i klimatu</t>
  </si>
  <si>
    <t xml:space="preserve"> </t>
  </si>
  <si>
    <t>Dział 900 - Gospodarka komunalna i ochrona środowiska,
rozdział 90007 - Zmniejszenie hałasu i wibracji</t>
  </si>
  <si>
    <t xml:space="preserve">Dział 900 - Gospodarka komunalna i ochrona środowiska,
rozdział 90095 - Pozostała działalność </t>
  </si>
  <si>
    <t xml:space="preserve">Dział 921 - Kultura i ochrona dziedzictwa narodowego,
rozdział 92116 - Biblioteki </t>
  </si>
  <si>
    <t>Dotacje dla gmin; Gryfino i Chojna, z przeznaczeniem na realizację zawartych porozumień</t>
  </si>
  <si>
    <t>dotyczących powierzania zadań z zakresu powiatowej biblioteki publicznej.</t>
  </si>
  <si>
    <t xml:space="preserve">Dział 921 - Kultura i ochrona dziedzictwa narodowego,
rozdział 92120 - Ochrona zabytków i opieka nad zabytkami </t>
  </si>
  <si>
    <t xml:space="preserve">Dział 921 - Kultura i ochrona dziedzictwa narodowego,
rozdział 92195 - Pozostała działalność </t>
  </si>
  <si>
    <t xml:space="preserve">Dział 926 - Kultura fizyczna,
rozdział 92601 - Obiekty sportowe </t>
  </si>
  <si>
    <t xml:space="preserve">Dział 926 - Kultura fizyczna,
rozdział 92695 - Pozostała działalność </t>
  </si>
  <si>
    <t>Ogółem wydatki</t>
  </si>
  <si>
    <t>Dział 630 - Turystyka,
rozdział 63003 - Zadania w zakresie upowszechniania turystyki</t>
  </si>
  <si>
    <t>Starostwo Powiatowe w Gryfinie - wykonanie wydatków za I półrocze 2013 r.</t>
  </si>
  <si>
    <t>Dział 010 - Rolnictwo i łowiectwo,
rozdział 01005 - Prace geodezyjno - urządzeniowe na potrzeby rolnictwa</t>
  </si>
  <si>
    <t>Prace geodezyjne -  podział nieruchomości zabudowanej nr 53, obręb Marwice stanowiącej  własność Skarbu Państwa.</t>
  </si>
  <si>
    <t>Dział 020 - Leśnictwo,
rozdział 02001 - Gospodarka leśna</t>
  </si>
  <si>
    <t>Planowane usługi dotyczące przekwalifikowania gruntów rolnych na leśne.</t>
  </si>
  <si>
    <t>Planowane wydatki na opłacenie nadzoru nad lasami niestanowiącymi własności Skarbu Państwa na podstawie porozumień z nadleśnictwami oraz na inwentaryzację stanu tych lasów.</t>
  </si>
  <si>
    <t>Dział 150 - Przetwórstwo przemysłowe,
rozdział 15013 - Rozwój kadr nowoczesnej gospodarki i przedsiębiorczości</t>
  </si>
  <si>
    <t>Zwrot dotacji z projektu "Młody przedsiębiorca".</t>
  </si>
  <si>
    <t>Planowane dotacje dla spółek wodnych na bieżące utrzymanie urządzeń melioracji wodnych i szczegółowych.</t>
  </si>
  <si>
    <t>1. Remonty cząstkowe grysami i emulsja asfaltową dróg powiatowych, uzupełnianie ubytków w jezdni masą na gorąco (Chojna, Gryfino) i naprawa sygnalizacji świetlnej - 130.167,38 zł; 
 2.Poprawa systemu odwodnienia drogi powiatowej w m. Strzeszów, wymiana uszkodzonej studni wraz z podłączeniem odpływów - 3.690,00 zł.</t>
  </si>
  <si>
    <t>1. Dotacje dla gmin na bieżące utrzymanie dróg i ulic powiatowych, zimowe i bieżące utrzymanie dróg i ulic powiatowych, przyjecie i utylizacja wód opadowych, wycinka, podcinka, pielęgnacja i nasadzenia  drzew i krzewów w pasie drogowym, wykonanie operatu wodno-prawnego, dzierżawa gruntu pod separator oraz przyjęcie i utylizacja wód opadowych, wykonanie oznakowania pionowego i poziomego, koszenie traw i chwastów i utrzymanie ulic powiatowych w m. Gryfino, zakup piasku i soli kamiennej drogowej, opłata komornicza od ściągnietych opłat za zajęcie pasa drogowego - 1.365.659,29 zł;
2. Poprawa systemu odwodnienia dróg powiatowych poprzez uzupełnienie i ścinanie poboczy, odtworzenie rowów drogowych oraz urządzanie i utrzymanie zieleni, zadrzewień i zakrzewień  (Mieszkowice-Macierz, ul. Mostowa w m. Widuchowa, Trzcińsko-Zdrój - Drzeszcz) - 47.629,82 zł; likwidacja dzikich wysypisk, usuwanie zanieczyszczeń z pasów drogowych na terenie powiatu wraz z wywozem na składowisko odpadów komunalnych - 34.320,70 zł.</t>
  </si>
  <si>
    <r>
      <t>Wydatki na zadania inwestycyjne:
1. Poprawa bezpieczeństwa ruchu drogowego na ulicach Jagielońskiej i Słowiańskiej w Chojnie - 369.687,52 zł.
2. Przebudowa drogi do gruntów Baniewice - Chojna - 12.300,00 zł.
3. Przebudowa, modernizacja nawierzchni dróg powiatowych - 7.380,00 zł.</t>
    </r>
    <r>
      <rPr>
        <sz val="7"/>
        <color theme="1"/>
        <rFont val="Arial"/>
        <family val="2"/>
        <charset val="238"/>
      </rPr>
      <t xml:space="preserve">
</t>
    </r>
  </si>
  <si>
    <t xml:space="preserve">Projekty  zewnetrzne : </t>
  </si>
  <si>
    <t>I. "Poprawa bezpieczeństwa ruchu drogowego na ulicach Jagiellońskiej i Słowiańskiej w Chojnie" w ramach Narodowego Programu Przebudowy Dróg Lokalnych</t>
  </si>
  <si>
    <t>Przebudowa ulic miejskich na odcinku ok.. 1 km.</t>
  </si>
  <si>
    <t xml:space="preserve">             3.176.269,33 PLN</t>
  </si>
  <si>
    <t>I. "Przebudowa drogi do gruntów rolnych Baniewice - Chojna " w ramach Funduszu ochrony Gruntów Rolnych.</t>
  </si>
  <si>
    <t xml:space="preserve">             912.002,88 PLN</t>
  </si>
  <si>
    <r>
      <t>Dotacje na dofinansowanie zadań zleconych do realizacji organizacjm prowadzącym działalność pozytku publicznego z zakresu turystyki: 
 1. "Gryfińskie Rajdy Rowerowe" (Stowarzyszenia "Republika Miedzyodrze" Gryfino - 3.000,00 zł,  
 2. "Rowerem po przygody - odkrywanie tajemnic Powiatu Gryfińskiego" (Uczniowski klub Sportowy "Orlik" Trzcińsko-Zdrój - 1.000,00 zł,
 3.</t>
    </r>
    <r>
      <rPr>
        <sz val="7"/>
        <color theme="1"/>
        <rFont val="Arial"/>
        <family val="2"/>
        <charset val="238"/>
      </rPr>
      <t xml:space="preserve"> "Gryfiński Festiwal Miejsc I  Podróży "Włóczykij" (Stowarzyszenie "Republika Miedzyodrza" Gryfino) - 7.000,00 zł,
 4. "Troskliwy Powiat - Bezpieczna Natura" (Zachodniopomorskie Stowrzyszenie Jazdy Polskiej) - 2.100,00 zł.</t>
    </r>
  </si>
  <si>
    <t>odpady stałe</t>
  </si>
  <si>
    <r>
      <t xml:space="preserve">     - 28,6 m</t>
    </r>
    <r>
      <rPr>
        <vertAlign val="superscript"/>
        <sz val="9"/>
        <color theme="1"/>
        <rFont val="Arial"/>
        <family val="2"/>
        <charset val="238"/>
      </rPr>
      <t>3</t>
    </r>
  </si>
  <si>
    <t xml:space="preserve">      -  259 GJ</t>
  </si>
  <si>
    <t xml:space="preserve">      -  23.678 KWh</t>
  </si>
  <si>
    <r>
      <t xml:space="preserve">      -  90.034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</si>
  <si>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461 m</t>
    </r>
    <r>
      <rPr>
        <vertAlign val="superscript"/>
        <sz val="9"/>
        <color theme="1"/>
        <rFont val="Arial"/>
        <family val="2"/>
        <charset val="238"/>
      </rPr>
      <t>3</t>
    </r>
  </si>
  <si>
    <t>Napraw kotłowni w Chojnie, konserwacja sprzętu przeciwpożarowego.</t>
  </si>
  <si>
    <t>Z wydatków bieżących 39.288,75 zł dotyczy wydatków zadań zleconych (gospodarowanie nieruchomościami Skarbu Państwa).</t>
  </si>
  <si>
    <t>Wycena nieruchomości , ogłoszenia o przetargach w prasie krajowej i lokalnej,  prace geodezyjne, udrożnienie rurociągu, sporzadzenie opinii o rekultywacji, ochrona budynków, prace porządkowe, opłata za dozór techniczny, podatek od nieruchomości, opłata za użytkowanie wieczyste nieruchomości  Skarbu Państwa.</t>
  </si>
  <si>
    <t>Planowane wynagrodzenie bezosobowe za usługi.</t>
  </si>
  <si>
    <t>Składki ubezpieczenia społecznego od wynagrodzenia bezosobowego.</t>
  </si>
  <si>
    <t xml:space="preserve">Wydatki za dokumentacje techniczna na zadanie pn."Modernizacja obiektu na potrzeby Powiatowego Urzędu Pracy - budynek przy ul. Sprzmierzonych 4 wraz z dokumentacja techniczną'. </t>
  </si>
  <si>
    <t>Merytoryczni</t>
  </si>
  <si>
    <t>Opłata komornicza i koszt prowizji bankowej od opłat za czynności geodezyjne i kartograficzne wyegzekwowanych i przekazanych  przez Urzędy Skarbowe oraz koszty postępowania sądowego (przymusowe ściągnięcie należności).</t>
  </si>
  <si>
    <t>Diety radnych i zwrot kosztów podróży,</t>
  </si>
  <si>
    <t>Składki członkowskie dla Związku Celowym Powiatów Województwa Zachodniopomorskiego, Związku Powiatów Polskich oraz Stowarzyszenia Gmin Polskich Euroregionu Pomerania i Stowarzyszenia Dolnoodrzańskiej Inicjatywy Rozwoju Obszarów Wiejskich, sprzątanie pomieszczeń biurowych (części) i artykuły spożywcze na planowane spotkania radnych.</t>
  </si>
  <si>
    <t>w tym nagrody jubileuszowe i odprawy emerytalne - 43.446,00 zł;</t>
  </si>
  <si>
    <t>Składki ubezpieczenia społecznego i Funduszu Pracy;</t>
  </si>
  <si>
    <r>
      <t xml:space="preserve">      -     58,6 m</t>
    </r>
    <r>
      <rPr>
        <vertAlign val="superscript"/>
        <sz val="9"/>
        <color theme="1"/>
        <rFont val="Arial"/>
        <family val="2"/>
        <charset val="238"/>
      </rPr>
      <t>3</t>
    </r>
  </si>
  <si>
    <t xml:space="preserve">      -  873 GJ</t>
  </si>
  <si>
    <t xml:space="preserve">      -  88.337 KWh</t>
  </si>
  <si>
    <r>
      <t xml:space="preserve">      -  1812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</si>
  <si>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612 m</t>
    </r>
    <r>
      <rPr>
        <vertAlign val="superscript"/>
        <sz val="9"/>
        <color theme="1"/>
        <rFont val="Arial"/>
        <family val="2"/>
        <charset val="238"/>
      </rPr>
      <t>3</t>
    </r>
  </si>
  <si>
    <t xml:space="preserve">Konserwacja sprzetu ppoż., serwis windy, konserwacja telefonów i systemu alarmowego, naprawy: samochodów, kopianek, systemu audio, konserwacja i przeglądy kserokopiarek, serwis sprzętu w Wydziale Komunikacji. </t>
  </si>
  <si>
    <t>Wydatki na zadania inwestycyjne:
1.Montaż ścianki aluminiowej wraz z montażem instalacji elektrycznej, wydzielającej pomieszczenie na II piętrze w budynku Starostwa Powiatowego w gryfinie przy ul. 11 Listopada 16D - 17.556,00 zł
2. Zakup samochody Skoda Fabia II Combi - 56.214,09 zł.</t>
  </si>
  <si>
    <t>Druki i tablice komunikacyjne, wynagrodzenie przedsiębiorcy prowadzącego parking i za usuwanie pojazdów z dróg, odpis na ZFŚS, wpłaty PFRON, obsługa prawna, dotacje dla gmin na kontynuację porozumień w zakresie zadań powierzonych, serwis i aktualizacja oprogramowania, paliwo i cząści do samochodów, usługi pocztowe i frankownica, opłaty za usługi telekomunikacyjne, w tym opłata za połączenia między Wydziałem Komunikacji w Gryfinie i Chojnie, materiały biurowe, druki, tusze, tonery, pronumerata czasopism, szkolenia i podróże służbowe pracowników, ubezpieczenia majątku powiatu, serwis i aktualizacja komputerowych oprogramowań merytorycznych, abonament usług dostępu do sieci Internet, usługi porządkowe i ochrona obiektów administracyjnych, czynsz za dzierżawę garażu, opłaty za dozór techniczny, wymiana gaśnic.</t>
  </si>
  <si>
    <t>Kwalifikacja wojskowa trwała 22 dni robocze (04.03.-04.04.2013 r.), do której stawiło się 527 osób.</t>
  </si>
  <si>
    <t xml:space="preserve">Wynagrodzenia Powiatowej Komisji Lekarskiej. Zatrudniono 1 lekarza, 1 średni personel medyczny, 4 pisarki, 1 sekretarza PKL i osobę do prac świetlicowych.
Na badania specjalistyczne skierowano 11 osób. Opłacono za wynajem pomieszczeń, zakup materiałów biurowych i środków czystości. </t>
  </si>
  <si>
    <t>Podatek dochodowy od osód fizycznych od nagrody Starosty za promocję powiatu z 2012 r.</t>
  </si>
  <si>
    <t>Planowane składki ubezpieczenia społecznego od wynagrodzenia bezosobowego.</t>
  </si>
  <si>
    <t>Dotacja dla Cechu Rzemiosł w Gryfinie na dofinansowanie opłaty zwiazanej z uczestnictwem przedsiebiorstw z Powiatu Gryfińskiego w organizowanych Targach INKONTAKT w Schwedt - 3.000,00 zł, zakup nagrodód dla zwycięsców konkursów i zawodów ([puchary, statuetki, medale), zakup koszulek na "74. Masowe Biegi Przełajowe (charytatywna akcja rowerowa), wydanie publikacji z okazji 50 lecia ZSP nr 2 w Gryfinie,zakup kwiatów.</t>
  </si>
  <si>
    <t>Planowana rezerwa celowa w wysokości 112.000,00 zł.</t>
  </si>
  <si>
    <t>Turniej Wiedzy Pożarniczej (puchary, poczestunek) - 1.500,00 zł, Obchody Dnia Strażaka (poczestunek) - 1.487,45 zł, nagrody w konkursie plastycznym o tematyce pożarniczej - 235,60 zł.</t>
  </si>
  <si>
    <t>Dział 801 - Oświata i wychowanie,
rozdział 80102 - Szkoły podstawowe specjalne</t>
  </si>
  <si>
    <t>Dotacje podmiotowa dla szkół niepublicznych o uprawnieniach szkół publicznych, w tym  Prywatne LO w Gryfinie - 25.563,30 zł,  Prywatne Uzupełniające Liceum SCI w Gryfinie - 7.311,70 zł, Liceum Ogólnokształcące nr 2 Szczecińskiego Centrum Edukacyjnego w Chojnie -  11.299,90 zł, LO dla Dorosłych EDUKATOR w Gryfinie - 21.285,36 zł, Uzupełniające LO dla Dorosłych w Cedyni - 7.577,58 zł.</t>
  </si>
  <si>
    <t>Dotacja podmiotowa dla szkoły niepublicznej   o uprawnieniach szkoły publicznej - Policealne</t>
  </si>
  <si>
    <t>Planowana rezerwa celowa w wysokości 171.981,81 zł.</t>
  </si>
  <si>
    <t>Zwrot dotacji dotyczącej projektu realizowanego w latach ubiegłych, opłata koordynacyjna dotycząca kształcenia zawodowego młodocianych pracowników na kursach I, II i III stopnia.</t>
  </si>
  <si>
    <t>Planowana inwestycja pn. "Zagospodarowanie terenu wraz z parkingiem przy ZSP Nr 2 w Gryfinie.</t>
  </si>
  <si>
    <t>Spłata zobowiazań wobec ZUS po zlikwidowanych jednostkach  - 116.822,23 zł, zakup filmó DVD z zakresu profilaktyki uzależnień, sądowa opłata kancelaryjna.</t>
  </si>
  <si>
    <t xml:space="preserve">Planowana rezerwa celowa - 62.264,37 zł; Dotacja dla Stowarzyszeń na prowadzenie Domów </t>
  </si>
  <si>
    <t>Pomocy Społecznej -  Moryń -953.551,00 zł,  Dębce - 238.326,00 zł, Trzcińsko-Zdrój - 208.996,00 zł.</t>
  </si>
  <si>
    <t xml:space="preserve">Zwrot niewykorzystanej dotacji dotyczącej umowy z roku ubiegłego. </t>
  </si>
  <si>
    <t>Dział 852 - Pomoc społeczna,
rozdział 85295 - Pozostała działalność</t>
  </si>
  <si>
    <t>Dotacja dla Gminy Banie (pomoc dla E.Daraż, która straciła dobytek po pożarze w dn. 8.05.2013 r.</t>
  </si>
  <si>
    <t xml:space="preserve"> 3575 KWh    -  sygnalizacja świetlna.</t>
  </si>
  <si>
    <t>Przebudowa drogi na odcinku ok. 1,5 km.</t>
  </si>
  <si>
    <t>Dotacja dla partnerów projektu " Minimalizacja wykluczenia społecznego" - Gminy Gryfino  Banie, Widuchowa, Trzcińsko-Zdrój, Moryń i Mieszkowice (docelowo dla Ośrodków Pomocy Społecznej tych gmin).</t>
  </si>
  <si>
    <t>Uczestnicy projektu pogłębiają wiedzę w sprawach: opiekuńczo - wychowawczych, gospodarowania środkami pieniężnymi oraz prowadzenia gospodarstwa domowego. Wypracowywane będą pozytywne wzorce społeczne.</t>
  </si>
  <si>
    <t>1.685.714,20 PLN</t>
  </si>
  <si>
    <t>Wykorzystano w 70,92 % transzy przekazanej przez Wojewódzki Urząd Pracy.</t>
  </si>
  <si>
    <t>Zmniejszenie rodzin dysfunkcyjnych, ograniczenie liczby umieszczeń dzieci w placówkach opiekuńczo - wychowawczych i innych formach opieki zastępczej.</t>
  </si>
  <si>
    <t>Dział 854 - Edukacyjna opieka wychowawcza,
rozdział 85406 - Pporadnie psychologiczno-pedagogiczne, w tym poradnie specjalistyczne</t>
  </si>
  <si>
    <t xml:space="preserve">Planowana wymiana drzwi wejściowych do PPP w Chojnie. </t>
  </si>
  <si>
    <t>Dotacja na realizację porozumienia z Gminą Gryfino o powierzeniu Młodzieżowemu Ośrodkowi</t>
  </si>
  <si>
    <t xml:space="preserve">Planowane środki przeznaczone na stypendia Rady Powiatu za wybitne wyniki oraz </t>
  </si>
  <si>
    <t>osiągnięcia w nauce (środki przekazywane są do budżetów szkół).</t>
  </si>
  <si>
    <t>Dział 854 - Edukacyjna opieka wychowawcza,
rozdział 85421 - Młodzieżowe ośrodki socjoterapii</t>
  </si>
  <si>
    <t>Planowana dotacj apodmiotowa dla niepublicznej jednostki systemu oświaty.</t>
  </si>
  <si>
    <t>1. Modernizacja Sali gimnastycznej przy ZSP Nr 2 w Gryfinie - 8.241,00 zł.
2. Modernizacja III piętra internatu ZSP Nr 2 oraz budowa windy wraz z przedsionkiem - 116.125,91 zł.
3. Wykonanie ekspertyzy technicznej budynku stołówki przy ZSP 2 w Gryfinie - 5.289,00 zł.
4. Wymiana sieci wodno-kanalizacyjnej i instalacji deszczowej w zespole budynków na terenie 
    Specjalnego Ośrodka Szkolno-Wychowawczego w Chojnie - 7.380,00 zł.</t>
  </si>
  <si>
    <t>Projekty  zewnetrzne: Rozbudowa budynku internatu przy Zespole Szkół Ponadgimnazjalnych Nr 2 w Gryfinie o szyb windy wraz z przedsionkiem (dofinansowanie z PFRON)</t>
  </si>
  <si>
    <t>1 podmiot</t>
  </si>
  <si>
    <t>Budowa windy wraz z przedsionkiem umożliwiającym korzystanie ze wszystkich kondygnacji budynku osobom niepełnosprawnym.</t>
  </si>
  <si>
    <t>255.407,08 PLN, w tym 150.000,00 zł ze środków PFRON</t>
  </si>
  <si>
    <t>Zadanie zostało zakończone.</t>
  </si>
  <si>
    <t>Dostosowano budynek do potrzeb osób niepełnosprawnych.</t>
  </si>
  <si>
    <t>Rozszerzenie oferty szkoły o internat dostosowany do potrzeb osób niepełnosprawnych.</t>
  </si>
  <si>
    <t>Planowane zadania w zakresie ochrony powietrza i klimatu wynikajace z zamówień składanych w akredytowanym laboratorium na wykonanie pomiaru zanieczyszczeń powietrza oraz wspomaganie realizacji zadań państwowego mo0nitoringu środowiska, innych systemów kontrolnych i pomiarowych, badań stanu środowiska.</t>
  </si>
  <si>
    <t>Planowane usługi pomiaru hałasu w akredytowanym laboratorium.</t>
  </si>
  <si>
    <t>Planowana dotacja na zadanie realizowane przez Stowarzyszenie na Rzecz Osób z Upośledzeniem Umysłowym Koło w Gryfinie pn. "Termomodernizacja i docieplenie budynku przeznaczonego na potrzeby osób niepełnosprawnych przy ul. Szczecińskiej 33 w Gryfinie".</t>
  </si>
  <si>
    <t>Planiowane środki na realizację działań ustalonych w Programie Ochrony Środowiska i Planie Gospodarki Odpadami dla Powiatu Gryfińskiego w zakresie "Edukacji ekologicznej" .</t>
  </si>
  <si>
    <t>Planowane środki na dofinansowanie prac remontowych i konserwatorskich obiektów zabytkowych.</t>
  </si>
  <si>
    <t>Budowa boiska sportowego przy ZSP Nr 1 w Chojnie.</t>
  </si>
  <si>
    <t xml:space="preserve">Dotacje na dofinansowanie zadań : "Udział w Półfinale i Finale Pucharu Zwiazku Piłki Ręcznej w Polsce Chłopców 2013"(Klub Sportowy ENERGETYK Gryfino - 3.080,00 zł);  "Organizacja Ogólnopolskich Regat Kajakowych z Okazji Dni Gryfina 2013"(Klub Sportowy ENERGETYK Gryfino - 1.000,00 zł); "Mistrzostwa Szkół Podstawowych Powiatu Gryfińskiego"(Uczniowski Klub Pływacki MARLIN Gryfino - 2.350,00 zł);  "Otwarte Mistrzostwa Gryfina w Pływaniu"( Uczniowski Klub Pływacki MARLIN Gryfino - 1.650,00 zł);   "XXI Edycja Miedzynarodowego Festiwalu Piłki Nożnej"(UKS Energetyk JUNIOR - 3.900,00 zł);   "Międzynarodowy Turniej Piłki Nożnej U-11 Lajkonik - Gryfino 2013"(UKS Energetyk Junior - 840,00 zł); "VII Runda międzynarodowych Mistrzostw Strefy Polski Zachodniej w Motocrossie'(Klub Motorowy w Chojnie - 4.000,00 zł);  "Gala Boksu im. Jana Brodowiaka"(Klub Bokserski GARDA Chojna - 7.040,00 zł). </t>
  </si>
  <si>
    <t xml:space="preserve">Dotacje na dofinansowanie zadania: 
1."Przygotowanie inscenizacji historycznej upamiętniającej wykopanie I Słupa Granicznego w Czelinie"    - Gm. Mieszkowice - 15.000,00 zł. 2."Kałamarz i ośla ławka. Cykl imprez dla młodzieży poświęcony 
 historii szkół w powiecie gryfińskim" - Stowarzyszenie Historyczno-Kulturalne "Terra Incognita" w Chojnie - 3.650,00 zł. 3."20-lecie PSOUU - Dzień Godności osoby z niepełnosprawnością Intelektualną" - Polskie Stowarzyszenie na Rzecz Osób z Upośledzeniem Umysłowym Koło w Gryfinie - 1.450,00 zł.
4. Organizacja Obchodów 750-lecia Kościoła w Moryniu - Parafia Rzymskokatolicka pw. Ducha 
Świętego w Moryniu - 4.900,00 zł.
    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</si>
</sst>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auto="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10" fillId="0" borderId="3" xfId="0" applyFont="1" applyBorder="1"/>
    <xf numFmtId="4" fontId="8" fillId="0" borderId="1" xfId="0" applyNumberFormat="1" applyFont="1" applyBorder="1"/>
    <xf numFmtId="4" fontId="5" fillId="0" borderId="1" xfId="0" applyNumberFormat="1" applyFont="1" applyBorder="1"/>
    <xf numFmtId="4" fontId="5" fillId="0" borderId="1" xfId="0" applyNumberFormat="1" applyFont="1" applyFill="1" applyBorder="1"/>
    <xf numFmtId="4" fontId="4" fillId="2" borderId="1" xfId="0" applyNumberFormat="1" applyFont="1" applyFill="1" applyBorder="1" applyAlignment="1">
      <alignment vertical="center"/>
    </xf>
    <xf numFmtId="0" fontId="6" fillId="0" borderId="4" xfId="0" applyFont="1" applyBorder="1"/>
    <xf numFmtId="0" fontId="3" fillId="0" borderId="4" xfId="0" applyFont="1" applyBorder="1"/>
    <xf numFmtId="0" fontId="2" fillId="2" borderId="4" xfId="0" applyFont="1" applyFill="1" applyBorder="1" applyAlignment="1">
      <alignment vertical="center"/>
    </xf>
    <xf numFmtId="0" fontId="3" fillId="0" borderId="1" xfId="0" applyFont="1" applyBorder="1"/>
    <xf numFmtId="0" fontId="3" fillId="0" borderId="7" xfId="0" applyFont="1" applyBorder="1"/>
    <xf numFmtId="0" fontId="9" fillId="0" borderId="1" xfId="0" applyFont="1" applyBorder="1"/>
    <xf numFmtId="4" fontId="5" fillId="0" borderId="4" xfId="0" applyNumberFormat="1" applyFont="1" applyBorder="1"/>
    <xf numFmtId="0" fontId="3" fillId="0" borderId="9" xfId="0" applyFont="1" applyBorder="1"/>
    <xf numFmtId="0" fontId="3" fillId="0" borderId="3" xfId="0" applyFont="1" applyBorder="1"/>
    <xf numFmtId="4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8" fillId="0" borderId="7" xfId="0" applyNumberFormat="1" applyFont="1" applyBorder="1"/>
    <xf numFmtId="0" fontId="3" fillId="0" borderId="10" xfId="0" applyFont="1" applyBorder="1"/>
    <xf numFmtId="0" fontId="3" fillId="0" borderId="12" xfId="0" applyFont="1" applyBorder="1"/>
    <xf numFmtId="0" fontId="3" fillId="0" borderId="5" xfId="0" applyFont="1" applyBorder="1"/>
    <xf numFmtId="4" fontId="8" fillId="0" borderId="1" xfId="0" applyNumberFormat="1" applyFont="1" applyBorder="1"/>
    <xf numFmtId="0" fontId="3" fillId="0" borderId="6" xfId="0" applyFont="1" applyBorder="1"/>
    <xf numFmtId="4" fontId="4" fillId="2" borderId="8" xfId="0" applyNumberFormat="1" applyFont="1" applyFill="1" applyBorder="1" applyAlignment="1">
      <alignment horizontal="right" vertical="center"/>
    </xf>
    <xf numFmtId="0" fontId="3" fillId="0" borderId="7" xfId="0" applyFont="1" applyBorder="1"/>
    <xf numFmtId="0" fontId="9" fillId="0" borderId="4" xfId="0" applyFont="1" applyBorder="1"/>
    <xf numFmtId="0" fontId="3" fillId="2" borderId="1" xfId="0" applyFont="1" applyFill="1" applyBorder="1"/>
    <xf numFmtId="4" fontId="3" fillId="0" borderId="1" xfId="0" applyNumberFormat="1" applyFont="1" applyFill="1" applyBorder="1"/>
    <xf numFmtId="4" fontId="9" fillId="0" borderId="1" xfId="0" applyNumberFormat="1" applyFont="1" applyFill="1" applyBorder="1"/>
    <xf numFmtId="0" fontId="6" fillId="0" borderId="1" xfId="0" applyFont="1" applyBorder="1"/>
    <xf numFmtId="4" fontId="5" fillId="0" borderId="1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0" fontId="10" fillId="0" borderId="3" xfId="0" applyFont="1" applyBorder="1"/>
    <xf numFmtId="0" fontId="3" fillId="0" borderId="3" xfId="0" applyFont="1" applyBorder="1"/>
    <xf numFmtId="0" fontId="3" fillId="0" borderId="5" xfId="0" applyFont="1" applyBorder="1"/>
    <xf numFmtId="4" fontId="8" fillId="0" borderId="1" xfId="0" applyNumberFormat="1" applyFont="1" applyBorder="1"/>
    <xf numFmtId="4" fontId="4" fillId="2" borderId="8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4" fontId="5" fillId="0" borderId="8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vertical="center"/>
    </xf>
    <xf numFmtId="0" fontId="3" fillId="0" borderId="2" xfId="0" applyFont="1" applyBorder="1"/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1" fontId="5" fillId="0" borderId="1" xfId="0" applyNumberFormat="1" applyFont="1" applyBorder="1" applyAlignment="1">
      <alignment horizontal="center"/>
    </xf>
    <xf numFmtId="4" fontId="8" fillId="0" borderId="6" xfId="0" applyNumberFormat="1" applyFont="1" applyBorder="1"/>
    <xf numFmtId="4" fontId="5" fillId="0" borderId="3" xfId="0" applyNumberFormat="1" applyFont="1" applyBorder="1"/>
    <xf numFmtId="4" fontId="5" fillId="0" borderId="3" xfId="0" applyNumberFormat="1" applyFont="1" applyBorder="1" applyAlignment="1">
      <alignment vertical="center"/>
    </xf>
    <xf numFmtId="0" fontId="3" fillId="2" borderId="7" xfId="0" applyFont="1" applyFill="1" applyBorder="1"/>
    <xf numFmtId="0" fontId="6" fillId="0" borderId="7" xfId="0" applyFont="1" applyBorder="1"/>
    <xf numFmtId="4" fontId="5" fillId="0" borderId="11" xfId="0" applyNumberFormat="1" applyFont="1" applyBorder="1"/>
    <xf numFmtId="0" fontId="6" fillId="0" borderId="1" xfId="0" applyFont="1" applyBorder="1" applyAlignment="1"/>
    <xf numFmtId="4" fontId="8" fillId="0" borderId="1" xfId="0" applyNumberFormat="1" applyFont="1" applyBorder="1" applyAlignment="1">
      <alignment vertical="center"/>
    </xf>
    <xf numFmtId="0" fontId="6" fillId="0" borderId="8" xfId="0" applyFont="1" applyBorder="1"/>
    <xf numFmtId="4" fontId="5" fillId="0" borderId="7" xfId="0" applyNumberFormat="1" applyFont="1" applyBorder="1"/>
    <xf numFmtId="0" fontId="3" fillId="0" borderId="4" xfId="0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vertical="center"/>
    </xf>
    <xf numFmtId="0" fontId="6" fillId="0" borderId="8" xfId="0" applyFont="1" applyBorder="1" applyAlignment="1">
      <alignment wrapText="1"/>
    </xf>
    <xf numFmtId="0" fontId="3" fillId="0" borderId="7" xfId="0" applyFont="1" applyBorder="1"/>
    <xf numFmtId="0" fontId="3" fillId="0" borderId="8" xfId="0" applyFont="1" applyBorder="1"/>
    <xf numFmtId="0" fontId="3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wrapText="1"/>
    </xf>
    <xf numFmtId="0" fontId="3" fillId="0" borderId="3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/>
    <xf numFmtId="4" fontId="10" fillId="0" borderId="7" xfId="0" applyNumberFormat="1" applyFont="1" applyBorder="1"/>
    <xf numFmtId="4" fontId="3" fillId="0" borderId="4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0" fillId="0" borderId="1" xfId="0" applyNumberFormat="1" applyFont="1" applyBorder="1"/>
    <xf numFmtId="4" fontId="4" fillId="2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14" fillId="0" borderId="0" xfId="0" applyFont="1"/>
    <xf numFmtId="0" fontId="2" fillId="2" borderId="1" xfId="0" applyFont="1" applyFill="1" applyBorder="1" applyAlignment="1">
      <alignment vertical="center"/>
    </xf>
    <xf numFmtId="4" fontId="3" fillId="0" borderId="0" xfId="0" applyNumberFormat="1" applyFont="1" applyBorder="1"/>
    <xf numFmtId="4" fontId="2" fillId="2" borderId="1" xfId="0" applyNumberFormat="1" applyFont="1" applyFill="1" applyBorder="1"/>
    <xf numFmtId="0" fontId="8" fillId="0" borderId="4" xfId="0" applyNumberFormat="1" applyFont="1" applyBorder="1"/>
    <xf numFmtId="4" fontId="4" fillId="2" borderId="7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3" fillId="0" borderId="5" xfId="0" applyFont="1" applyBorder="1"/>
    <xf numFmtId="4" fontId="3" fillId="0" borderId="1" xfId="0" applyNumberFormat="1" applyFont="1" applyBorder="1"/>
    <xf numFmtId="0" fontId="6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4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3" fillId="0" borderId="8" xfId="0" applyFont="1" applyBorder="1"/>
    <xf numFmtId="0" fontId="10" fillId="0" borderId="3" xfId="0" applyFont="1" applyBorder="1"/>
    <xf numFmtId="4" fontId="4" fillId="2" borderId="7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3" xfId="0" applyFont="1" applyBorder="1"/>
    <xf numFmtId="0" fontId="6" fillId="0" borderId="8" xfId="0" applyFont="1" applyBorder="1" applyAlignment="1">
      <alignment wrapText="1"/>
    </xf>
    <xf numFmtId="4" fontId="4" fillId="2" borderId="8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18" fillId="0" borderId="1" xfId="0" applyNumberFormat="1" applyFont="1" applyFill="1" applyBorder="1"/>
    <xf numFmtId="0" fontId="19" fillId="0" borderId="1" xfId="0" applyFont="1" applyBorder="1"/>
    <xf numFmtId="4" fontId="18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wrapText="1"/>
    </xf>
    <xf numFmtId="4" fontId="20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0" fillId="0" borderId="6" xfId="0" applyFont="1" applyBorder="1"/>
    <xf numFmtId="0" fontId="10" fillId="0" borderId="2" xfId="0" applyFont="1" applyBorder="1"/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4" fontId="6" fillId="0" borderId="6" xfId="0" applyNumberFormat="1" applyFont="1" applyBorder="1" applyAlignment="1">
      <alignment wrapText="1"/>
    </xf>
    <xf numFmtId="4" fontId="6" fillId="0" borderId="2" xfId="0" applyNumberFormat="1" applyFont="1" applyBorder="1" applyAlignment="1">
      <alignment wrapText="1"/>
    </xf>
    <xf numFmtId="4" fontId="6" fillId="0" borderId="11" xfId="0" applyNumberFormat="1" applyFont="1" applyBorder="1" applyAlignment="1">
      <alignment wrapText="1"/>
    </xf>
    <xf numFmtId="4" fontId="6" fillId="0" borderId="8" xfId="0" applyNumberFormat="1" applyFont="1" applyBorder="1"/>
    <xf numFmtId="4" fontId="6" fillId="0" borderId="3" xfId="0" applyNumberFormat="1" applyFont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4" fontId="6" fillId="0" borderId="4" xfId="0" applyNumberFormat="1" applyFont="1" applyBorder="1" applyAlignment="1">
      <alignment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13" fillId="2" borderId="3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9" fontId="5" fillId="0" borderId="3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3" fillId="0" borderId="7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0" fontId="10" fillId="0" borderId="3" xfId="0" applyFont="1" applyBorder="1"/>
    <xf numFmtId="0" fontId="10" fillId="0" borderId="5" xfId="0" applyFont="1" applyBorder="1"/>
    <xf numFmtId="0" fontId="3" fillId="0" borderId="3" xfId="0" applyFont="1" applyBorder="1"/>
    <xf numFmtId="0" fontId="3" fillId="0" borderId="5" xfId="0" applyFont="1" applyBorder="1"/>
    <xf numFmtId="4" fontId="5" fillId="0" borderId="1" xfId="0" applyNumberFormat="1" applyFont="1" applyBorder="1"/>
    <xf numFmtId="4" fontId="16" fillId="0" borderId="1" xfId="0" applyNumberFormat="1" applyFont="1" applyBorder="1"/>
    <xf numFmtId="4" fontId="17" fillId="0" borderId="3" xfId="0" applyNumberFormat="1" applyFont="1" applyBorder="1" applyAlignment="1">
      <alignment vertical="center" wrapText="1"/>
    </xf>
    <xf numFmtId="4" fontId="17" fillId="0" borderId="5" xfId="0" applyNumberFormat="1" applyFont="1" applyBorder="1" applyAlignment="1">
      <alignment vertical="center" wrapText="1"/>
    </xf>
    <xf numFmtId="4" fontId="17" fillId="0" borderId="4" xfId="0" applyNumberFormat="1" applyFont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vertical="center" wrapText="1"/>
    </xf>
    <xf numFmtId="4" fontId="6" fillId="0" borderId="5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6" fillId="0" borderId="3" xfId="0" applyNumberFormat="1" applyFont="1" applyBorder="1" applyAlignment="1">
      <alignment horizontal="left"/>
    </xf>
    <xf numFmtId="0" fontId="16" fillId="0" borderId="5" xfId="0" applyNumberFormat="1" applyFont="1" applyBorder="1" applyAlignment="1">
      <alignment horizontal="left"/>
    </xf>
    <xf numFmtId="0" fontId="16" fillId="0" borderId="4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1" fillId="0" borderId="1" xfId="0" applyFont="1" applyFill="1" applyBorder="1"/>
    <xf numFmtId="0" fontId="21" fillId="2" borderId="1" xfId="0" applyFont="1" applyFill="1" applyBorder="1"/>
    <xf numFmtId="0" fontId="10" fillId="0" borderId="4" xfId="0" applyFont="1" applyBorder="1"/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2" fillId="2" borderId="1" xfId="0" applyFont="1" applyFill="1" applyBorder="1" applyAlignment="1">
      <alignment horizontal="center"/>
    </xf>
    <xf numFmtId="0" fontId="21" fillId="0" borderId="10" xfId="0" applyFont="1" applyBorder="1"/>
    <xf numFmtId="0" fontId="21" fillId="0" borderId="12" xfId="0" applyFont="1" applyBorder="1"/>
    <xf numFmtId="0" fontId="21" fillId="0" borderId="3" xfId="0" applyNumberFormat="1" applyFont="1" applyBorder="1" applyAlignment="1">
      <alignment horizontal="center"/>
    </xf>
    <xf numFmtId="0" fontId="21" fillId="0" borderId="5" xfId="0" applyNumberFormat="1" applyFont="1" applyBorder="1" applyAlignment="1">
      <alignment horizontal="center"/>
    </xf>
    <xf numFmtId="0" fontId="21" fillId="0" borderId="4" xfId="0" applyNumberFormat="1" applyFont="1" applyBorder="1" applyAlignment="1">
      <alignment horizontal="center"/>
    </xf>
    <xf numFmtId="0" fontId="21" fillId="0" borderId="3" xfId="0" applyFont="1" applyBorder="1"/>
    <xf numFmtId="0" fontId="21" fillId="0" borderId="5" xfId="0" applyFont="1" applyBorder="1"/>
    <xf numFmtId="4" fontId="19" fillId="0" borderId="6" xfId="0" applyNumberFormat="1" applyFont="1" applyBorder="1" applyAlignment="1">
      <alignment wrapText="1"/>
    </xf>
    <xf numFmtId="4" fontId="19" fillId="0" borderId="2" xfId="0" applyNumberFormat="1" applyFont="1" applyBorder="1" applyAlignment="1">
      <alignment wrapText="1"/>
    </xf>
    <xf numFmtId="4" fontId="19" fillId="0" borderId="11" xfId="0" applyNumberFormat="1" applyFont="1" applyBorder="1" applyAlignment="1">
      <alignment wrapText="1"/>
    </xf>
    <xf numFmtId="4" fontId="21" fillId="0" borderId="3" xfId="0" applyNumberFormat="1" applyFont="1" applyBorder="1" applyAlignment="1">
      <alignment horizontal="center"/>
    </xf>
    <xf numFmtId="4" fontId="21" fillId="0" borderId="5" xfId="0" applyNumberFormat="1" applyFont="1" applyBorder="1" applyAlignment="1">
      <alignment horizontal="center"/>
    </xf>
    <xf numFmtId="4" fontId="19" fillId="0" borderId="8" xfId="0" applyNumberFormat="1" applyFont="1" applyBorder="1"/>
    <xf numFmtId="4" fontId="19" fillId="0" borderId="3" xfId="0" applyNumberFormat="1" applyFont="1" applyBorder="1" applyAlignment="1">
      <alignment wrapText="1"/>
    </xf>
    <xf numFmtId="4" fontId="19" fillId="0" borderId="5" xfId="0" applyNumberFormat="1" applyFont="1" applyBorder="1" applyAlignment="1">
      <alignment wrapText="1"/>
    </xf>
    <xf numFmtId="4" fontId="19" fillId="0" borderId="4" xfId="0" applyNumberFormat="1" applyFont="1" applyBorder="1" applyAlignment="1">
      <alignment wrapText="1"/>
    </xf>
    <xf numFmtId="4" fontId="21" fillId="0" borderId="4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7"/>
  <sheetViews>
    <sheetView tabSelected="1" topLeftCell="A25" workbookViewId="0">
      <selection activeCell="H37" sqref="H37"/>
    </sheetView>
  </sheetViews>
  <sheetFormatPr defaultRowHeight="15"/>
  <cols>
    <col min="1" max="1" width="21" customWidth="1"/>
    <col min="2" max="2" width="17.140625" customWidth="1"/>
    <col min="3" max="3" width="16.42578125" customWidth="1"/>
    <col min="4" max="4" width="17.5703125" customWidth="1"/>
    <col min="5" max="5" width="71.710937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 ht="15.75">
      <c r="A2" s="172" t="s">
        <v>85</v>
      </c>
      <c r="B2" s="172"/>
      <c r="C2" s="172"/>
      <c r="D2" s="172"/>
      <c r="E2" s="172"/>
      <c r="F2" s="1"/>
      <c r="G2" s="1"/>
      <c r="H2" s="1"/>
      <c r="I2" s="1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>
      <c r="A4" s="171" t="s">
        <v>0</v>
      </c>
      <c r="B4" s="171"/>
      <c r="C4" s="3" t="s">
        <v>1</v>
      </c>
      <c r="D4" s="3" t="s">
        <v>2</v>
      </c>
      <c r="E4" s="3" t="s">
        <v>3</v>
      </c>
      <c r="F4" s="1"/>
      <c r="G4" s="1"/>
      <c r="H4" s="1"/>
      <c r="I4" s="1"/>
    </row>
    <row r="5" spans="1:9" ht="36" customHeight="1">
      <c r="A5" s="135" t="s">
        <v>86</v>
      </c>
      <c r="B5" s="136"/>
      <c r="C5" s="8">
        <f>SUM(C6)</f>
        <v>15000</v>
      </c>
      <c r="D5" s="8">
        <f>SUM(D6)</f>
        <v>2706</v>
      </c>
      <c r="E5" s="11"/>
      <c r="F5" s="1"/>
      <c r="G5" s="1"/>
      <c r="H5" s="1"/>
      <c r="I5" s="1"/>
    </row>
    <row r="6" spans="1:9">
      <c r="A6" s="157" t="s">
        <v>4</v>
      </c>
      <c r="B6" s="158"/>
      <c r="C6" s="5">
        <f>SUM(C7:C7)</f>
        <v>15000</v>
      </c>
      <c r="D6" s="5">
        <f>SUM(D7:D7)</f>
        <v>2706</v>
      </c>
      <c r="E6" s="148" t="s">
        <v>87</v>
      </c>
      <c r="F6" s="1"/>
      <c r="G6" s="1"/>
      <c r="H6" s="1"/>
      <c r="I6" s="1"/>
    </row>
    <row r="7" spans="1:9">
      <c r="A7" s="159" t="s">
        <v>6</v>
      </c>
      <c r="B7" s="160"/>
      <c r="C7" s="94">
        <v>15000</v>
      </c>
      <c r="D7" s="94">
        <v>2706</v>
      </c>
      <c r="E7" s="149"/>
      <c r="F7" s="1"/>
      <c r="G7" s="1"/>
      <c r="H7" s="1"/>
      <c r="I7" s="1"/>
    </row>
    <row r="8" spans="1:9" ht="24.75" customHeight="1">
      <c r="A8" s="135" t="s">
        <v>7</v>
      </c>
      <c r="B8" s="136"/>
      <c r="C8" s="8">
        <f>SUM(C9)</f>
        <v>92000</v>
      </c>
      <c r="D8" s="8">
        <f>SUM(D9)</f>
        <v>0</v>
      </c>
      <c r="E8" s="11"/>
      <c r="F8" s="1"/>
      <c r="G8" s="1"/>
      <c r="H8" s="1"/>
      <c r="I8" s="1"/>
    </row>
    <row r="9" spans="1:9">
      <c r="A9" s="157" t="s">
        <v>4</v>
      </c>
      <c r="B9" s="158"/>
      <c r="C9" s="5">
        <f>SUM(C10)</f>
        <v>92000</v>
      </c>
      <c r="D9" s="5">
        <f>SUM(D10)</f>
        <v>0</v>
      </c>
      <c r="E9" s="173" t="s">
        <v>93</v>
      </c>
      <c r="F9" s="1"/>
      <c r="G9" s="1"/>
      <c r="H9" s="1"/>
      <c r="I9" s="1"/>
    </row>
    <row r="10" spans="1:9">
      <c r="A10" s="159" t="s">
        <v>6</v>
      </c>
      <c r="B10" s="160"/>
      <c r="C10" s="6">
        <v>92000</v>
      </c>
      <c r="D10" s="6">
        <v>0</v>
      </c>
      <c r="E10" s="173"/>
      <c r="F10" s="1"/>
      <c r="G10" s="1"/>
      <c r="H10" s="1"/>
      <c r="I10" s="1"/>
    </row>
    <row r="11" spans="1:9" ht="29.25" customHeight="1">
      <c r="A11" s="135" t="s">
        <v>88</v>
      </c>
      <c r="B11" s="136"/>
      <c r="C11" s="8">
        <f>SUM(C12)</f>
        <v>6600</v>
      </c>
      <c r="D11" s="8">
        <f>SUM(D12)</f>
        <v>0</v>
      </c>
      <c r="E11" s="11"/>
      <c r="F11" s="1"/>
      <c r="G11" s="1"/>
      <c r="H11" s="1"/>
      <c r="I11" s="1"/>
    </row>
    <row r="12" spans="1:9">
      <c r="A12" s="157" t="s">
        <v>4</v>
      </c>
      <c r="B12" s="158"/>
      <c r="C12" s="39">
        <f>SUM(C13)</f>
        <v>6600</v>
      </c>
      <c r="D12" s="39">
        <f>SUM(D13)</f>
        <v>0</v>
      </c>
      <c r="E12" s="174" t="s">
        <v>89</v>
      </c>
      <c r="F12" s="1"/>
      <c r="G12" s="1"/>
      <c r="H12" s="1"/>
      <c r="I12" s="1"/>
    </row>
    <row r="13" spans="1:9">
      <c r="A13" s="159" t="s">
        <v>6</v>
      </c>
      <c r="B13" s="160"/>
      <c r="C13" s="97">
        <v>6600</v>
      </c>
      <c r="D13" s="97">
        <v>0</v>
      </c>
      <c r="E13" s="175"/>
      <c r="F13" s="1"/>
      <c r="G13" s="1"/>
      <c r="H13" s="1"/>
      <c r="I13" s="1"/>
    </row>
    <row r="14" spans="1:9" ht="28.5" customHeight="1">
      <c r="A14" s="135" t="s">
        <v>8</v>
      </c>
      <c r="B14" s="136"/>
      <c r="C14" s="8">
        <f>SUM(C15)</f>
        <v>25600</v>
      </c>
      <c r="D14" s="8">
        <f>SUM(D15)</f>
        <v>0</v>
      </c>
      <c r="E14" s="11"/>
      <c r="F14" s="1"/>
      <c r="G14" s="1"/>
      <c r="H14" s="1"/>
      <c r="I14" s="1"/>
    </row>
    <row r="15" spans="1:9">
      <c r="A15" s="157" t="s">
        <v>4</v>
      </c>
      <c r="B15" s="158"/>
      <c r="C15" s="5">
        <f>SUM(C16)</f>
        <v>25600</v>
      </c>
      <c r="D15" s="5">
        <f>SUM(D16)</f>
        <v>0</v>
      </c>
      <c r="E15" s="174" t="s">
        <v>90</v>
      </c>
      <c r="F15" s="1"/>
      <c r="G15" s="1"/>
      <c r="H15" s="1"/>
      <c r="I15" s="1"/>
    </row>
    <row r="16" spans="1:9">
      <c r="A16" s="159" t="s">
        <v>6</v>
      </c>
      <c r="B16" s="160"/>
      <c r="C16" s="6">
        <v>25600</v>
      </c>
      <c r="D16" s="6"/>
      <c r="E16" s="175"/>
      <c r="F16" s="1"/>
      <c r="G16" s="1"/>
      <c r="H16" s="1"/>
      <c r="I16" s="1"/>
    </row>
    <row r="17" spans="1:9" ht="35.25" customHeight="1">
      <c r="A17" s="135" t="s">
        <v>91</v>
      </c>
      <c r="B17" s="136"/>
      <c r="C17" s="8">
        <f>SUM(C18)</f>
        <v>1438.47</v>
      </c>
      <c r="D17" s="8">
        <f>SUM(D18)</f>
        <v>1.29</v>
      </c>
      <c r="E17" s="11"/>
      <c r="F17" s="1"/>
      <c r="G17" s="1"/>
      <c r="H17" s="1"/>
      <c r="I17" s="1"/>
    </row>
    <row r="18" spans="1:9">
      <c r="A18" s="157" t="s">
        <v>4</v>
      </c>
      <c r="B18" s="158"/>
      <c r="C18" s="39">
        <f>SUM(C19)</f>
        <v>1438.47</v>
      </c>
      <c r="D18" s="39">
        <f>SUM(D19)</f>
        <v>1.29</v>
      </c>
      <c r="E18" s="174" t="s">
        <v>92</v>
      </c>
      <c r="F18" s="1"/>
      <c r="G18" s="1"/>
      <c r="H18" s="1"/>
      <c r="I18" s="1"/>
    </row>
    <row r="19" spans="1:9">
      <c r="A19" s="159" t="s">
        <v>6</v>
      </c>
      <c r="B19" s="160"/>
      <c r="C19" s="97">
        <v>1438.47</v>
      </c>
      <c r="D19" s="97">
        <v>1.29</v>
      </c>
      <c r="E19" s="175"/>
      <c r="F19" s="1"/>
      <c r="G19" s="1"/>
      <c r="H19" s="1"/>
      <c r="I19" s="1"/>
    </row>
    <row r="20" spans="1:9" ht="27" customHeight="1">
      <c r="A20" s="135" t="s">
        <v>9</v>
      </c>
      <c r="B20" s="136"/>
      <c r="C20" s="8">
        <f>SUM(C21+C25)</f>
        <v>9349923</v>
      </c>
      <c r="D20" s="8">
        <f>SUM(D21+D25)</f>
        <v>1973814.6600000001</v>
      </c>
      <c r="E20" s="11"/>
      <c r="F20" s="1"/>
      <c r="G20" s="1"/>
      <c r="H20" s="1"/>
      <c r="I20" s="1"/>
    </row>
    <row r="21" spans="1:9">
      <c r="A21" s="120" t="s">
        <v>4</v>
      </c>
      <c r="B21" s="121"/>
      <c r="C21" s="5">
        <v>3325963</v>
      </c>
      <c r="D21" s="5">
        <f>SUM(D22:D24)</f>
        <v>1584447.1400000001</v>
      </c>
      <c r="E21" s="12"/>
      <c r="F21" s="1"/>
      <c r="G21" s="1"/>
      <c r="H21" s="1"/>
      <c r="I21" s="1"/>
    </row>
    <row r="22" spans="1:9">
      <c r="A22" s="12" t="s">
        <v>11</v>
      </c>
      <c r="B22" s="14" t="s">
        <v>12</v>
      </c>
      <c r="C22" s="18" t="s">
        <v>14</v>
      </c>
      <c r="D22" s="7">
        <v>2979.95</v>
      </c>
      <c r="E22" s="198" t="s">
        <v>149</v>
      </c>
      <c r="F22" s="1"/>
      <c r="G22" s="1"/>
      <c r="H22" s="1"/>
      <c r="I22" s="1"/>
    </row>
    <row r="23" spans="1:9" ht="45.75">
      <c r="A23" s="37" t="s">
        <v>10</v>
      </c>
      <c r="B23" s="10"/>
      <c r="C23" s="18" t="s">
        <v>14</v>
      </c>
      <c r="D23" s="7">
        <v>133857.38</v>
      </c>
      <c r="E23" s="84" t="s">
        <v>94</v>
      </c>
      <c r="F23" s="1"/>
      <c r="G23" s="1"/>
      <c r="H23" s="1"/>
      <c r="I23" s="1"/>
    </row>
    <row r="24" spans="1:9" ht="135.75">
      <c r="A24" s="176" t="s">
        <v>6</v>
      </c>
      <c r="B24" s="177"/>
      <c r="C24" s="83" t="s">
        <v>14</v>
      </c>
      <c r="D24" s="33">
        <v>1447609.81</v>
      </c>
      <c r="E24" s="98" t="s">
        <v>95</v>
      </c>
      <c r="F24" s="1"/>
      <c r="G24" s="1"/>
      <c r="H24" s="1"/>
      <c r="I24" s="1"/>
    </row>
    <row r="25" spans="1:9" ht="58.5" customHeight="1">
      <c r="A25" s="105" t="s">
        <v>13</v>
      </c>
      <c r="B25" s="106"/>
      <c r="C25" s="35">
        <v>6023960</v>
      </c>
      <c r="D25" s="35">
        <v>389367.52</v>
      </c>
      <c r="E25" s="95" t="s">
        <v>96</v>
      </c>
      <c r="F25" s="1"/>
      <c r="G25" s="1"/>
      <c r="H25" s="1"/>
      <c r="I25" s="1"/>
    </row>
    <row r="26" spans="1:9">
      <c r="A26" s="134" t="s">
        <v>97</v>
      </c>
      <c r="B26" s="134"/>
      <c r="C26" s="134"/>
      <c r="D26" s="134"/>
      <c r="E26" s="134"/>
      <c r="F26" s="1"/>
      <c r="G26" s="1"/>
      <c r="H26" s="85"/>
      <c r="I26" s="1"/>
    </row>
    <row r="27" spans="1:9">
      <c r="A27" s="195" t="s">
        <v>98</v>
      </c>
      <c r="B27" s="196"/>
      <c r="C27" s="196"/>
      <c r="D27" s="196"/>
      <c r="E27" s="197"/>
      <c r="F27" s="1"/>
      <c r="G27" s="1"/>
      <c r="H27" s="85"/>
      <c r="I27" s="1"/>
    </row>
    <row r="28" spans="1:9">
      <c r="A28" s="21" t="s">
        <v>15</v>
      </c>
      <c r="B28" s="22"/>
      <c r="C28" s="178"/>
      <c r="D28" s="179"/>
      <c r="E28" s="180"/>
      <c r="F28" s="1"/>
      <c r="G28" s="1"/>
      <c r="H28" s="1"/>
      <c r="I28" s="1"/>
    </row>
    <row r="29" spans="1:9">
      <c r="A29" s="66" t="s">
        <v>16</v>
      </c>
      <c r="B29" s="68"/>
      <c r="C29" s="168" t="s">
        <v>99</v>
      </c>
      <c r="D29" s="169"/>
      <c r="E29" s="170"/>
      <c r="F29" s="1"/>
      <c r="G29" s="1"/>
      <c r="H29" s="1"/>
      <c r="I29" s="1"/>
    </row>
    <row r="30" spans="1:9">
      <c r="A30" s="17" t="s">
        <v>17</v>
      </c>
      <c r="B30" s="23"/>
      <c r="C30" s="161" t="s">
        <v>100</v>
      </c>
      <c r="D30" s="161"/>
      <c r="E30" s="161"/>
      <c r="F30" s="1"/>
      <c r="G30" s="1"/>
      <c r="H30" s="1"/>
      <c r="I30" s="1"/>
    </row>
    <row r="31" spans="1:9">
      <c r="A31" s="17" t="s">
        <v>18</v>
      </c>
      <c r="B31" s="23"/>
      <c r="C31" s="139">
        <v>0.75</v>
      </c>
      <c r="D31" s="140"/>
      <c r="E31" s="89"/>
      <c r="F31" s="1"/>
      <c r="G31" s="1"/>
      <c r="H31" s="1"/>
      <c r="I31" s="1"/>
    </row>
    <row r="32" spans="1:9">
      <c r="A32" s="17" t="s">
        <v>19</v>
      </c>
      <c r="B32" s="23"/>
      <c r="C32" s="162"/>
      <c r="D32" s="162"/>
      <c r="E32" s="162"/>
      <c r="F32" s="1"/>
      <c r="G32" s="1"/>
      <c r="H32" s="1"/>
      <c r="I32" s="1"/>
    </row>
    <row r="33" spans="1:9">
      <c r="A33" s="66" t="s">
        <v>20</v>
      </c>
      <c r="B33" s="68"/>
      <c r="C33" s="163"/>
      <c r="D33" s="164"/>
      <c r="E33" s="165"/>
      <c r="F33" s="1"/>
      <c r="G33" s="1"/>
      <c r="H33" s="1"/>
      <c r="I33" s="1"/>
    </row>
    <row r="34" spans="1:9">
      <c r="A34" s="195" t="s">
        <v>101</v>
      </c>
      <c r="B34" s="196"/>
      <c r="C34" s="196"/>
      <c r="D34" s="196"/>
      <c r="E34" s="197"/>
      <c r="F34" s="1"/>
      <c r="G34" s="1"/>
      <c r="H34" s="1"/>
      <c r="I34" s="1"/>
    </row>
    <row r="35" spans="1:9">
      <c r="A35" s="21" t="s">
        <v>15</v>
      </c>
      <c r="B35" s="22"/>
      <c r="C35" s="178"/>
      <c r="D35" s="179"/>
      <c r="E35" s="180"/>
      <c r="F35" s="1"/>
      <c r="G35" s="1"/>
      <c r="H35" s="1"/>
      <c r="I35" s="1"/>
    </row>
    <row r="36" spans="1:9">
      <c r="A36" s="91" t="s">
        <v>16</v>
      </c>
      <c r="B36" s="96"/>
      <c r="C36" s="168" t="s">
        <v>150</v>
      </c>
      <c r="D36" s="169"/>
      <c r="E36" s="170"/>
      <c r="F36" s="1"/>
      <c r="G36" s="1"/>
      <c r="H36" s="1"/>
      <c r="I36" s="1"/>
    </row>
    <row r="37" spans="1:9">
      <c r="A37" s="92" t="s">
        <v>17</v>
      </c>
      <c r="B37" s="93"/>
      <c r="C37" s="161" t="s">
        <v>102</v>
      </c>
      <c r="D37" s="161"/>
      <c r="E37" s="161"/>
      <c r="F37" s="1"/>
      <c r="G37" s="1"/>
      <c r="H37" s="1"/>
      <c r="I37" s="1"/>
    </row>
    <row r="38" spans="1:9">
      <c r="A38" s="92" t="s">
        <v>18</v>
      </c>
      <c r="B38" s="93"/>
      <c r="C38" s="139">
        <v>0.1</v>
      </c>
      <c r="D38" s="140"/>
      <c r="E38" s="89"/>
      <c r="F38" s="1"/>
      <c r="G38" s="1"/>
      <c r="H38" s="1"/>
      <c r="I38" s="1"/>
    </row>
    <row r="39" spans="1:9">
      <c r="A39" s="92" t="s">
        <v>19</v>
      </c>
      <c r="B39" s="93"/>
      <c r="C39" s="162"/>
      <c r="D39" s="162"/>
      <c r="E39" s="162"/>
      <c r="F39" s="1"/>
      <c r="G39" s="1"/>
      <c r="H39" s="1"/>
      <c r="I39" s="1"/>
    </row>
    <row r="40" spans="1:9">
      <c r="A40" s="91" t="s">
        <v>20</v>
      </c>
      <c r="B40" s="96"/>
      <c r="C40" s="163"/>
      <c r="D40" s="164"/>
      <c r="E40" s="165"/>
      <c r="F40" s="1"/>
      <c r="G40" s="1"/>
      <c r="H40" s="1"/>
      <c r="I40" s="1"/>
    </row>
    <row r="41" spans="1:9" ht="36.75" customHeight="1">
      <c r="A41" s="166" t="s">
        <v>84</v>
      </c>
      <c r="B41" s="167"/>
      <c r="C41" s="90">
        <f>SUM(C42)</f>
        <v>13100</v>
      </c>
      <c r="D41" s="90">
        <f>SUM(D42)</f>
        <v>13100</v>
      </c>
      <c r="E41" s="29"/>
      <c r="F41" s="1"/>
      <c r="G41" s="1"/>
      <c r="H41" s="1"/>
      <c r="I41" s="1"/>
    </row>
    <row r="42" spans="1:9" ht="22.5" customHeight="1">
      <c r="A42" s="157" t="s">
        <v>4</v>
      </c>
      <c r="B42" s="158"/>
      <c r="C42" s="5">
        <f>SUM(C43)</f>
        <v>13100</v>
      </c>
      <c r="D42" s="5">
        <f>SUM(D43)</f>
        <v>13100</v>
      </c>
      <c r="E42" s="148" t="s">
        <v>103</v>
      </c>
      <c r="F42" s="1"/>
      <c r="G42" s="1"/>
      <c r="H42" s="1"/>
      <c r="I42" s="1"/>
    </row>
    <row r="43" spans="1:9" ht="54.75" customHeight="1">
      <c r="A43" s="159" t="s">
        <v>6</v>
      </c>
      <c r="B43" s="160"/>
      <c r="C43" s="6">
        <v>13100</v>
      </c>
      <c r="D43" s="6">
        <v>13100</v>
      </c>
      <c r="E43" s="149"/>
      <c r="F43" s="1"/>
      <c r="G43" s="1"/>
      <c r="H43" s="1"/>
      <c r="I43" s="1"/>
    </row>
    <row r="44" spans="1:9" ht="36.75" customHeight="1">
      <c r="A44" s="135" t="s">
        <v>21</v>
      </c>
      <c r="B44" s="136"/>
      <c r="C44" s="8">
        <f>SUM(C45+C57)</f>
        <v>1329765</v>
      </c>
      <c r="D44" s="8">
        <f>SUM(D45+D57)</f>
        <v>410442.04999999993</v>
      </c>
      <c r="E44" s="29"/>
      <c r="F44" s="1"/>
      <c r="G44" s="1"/>
      <c r="H44" s="1"/>
      <c r="I44" s="1"/>
    </row>
    <row r="45" spans="1:9" ht="23.25">
      <c r="A45" s="120" t="s">
        <v>4</v>
      </c>
      <c r="B45" s="121"/>
      <c r="C45" s="5">
        <v>894665</v>
      </c>
      <c r="D45" s="5">
        <f>SUM(D46+D47+D48+D55+D56)</f>
        <v>378462.04999999993</v>
      </c>
      <c r="E45" s="98" t="s">
        <v>111</v>
      </c>
      <c r="F45" s="1"/>
      <c r="G45" s="1"/>
      <c r="H45" s="1"/>
      <c r="I45" s="1"/>
    </row>
    <row r="46" spans="1:9">
      <c r="A46" s="17" t="s">
        <v>5</v>
      </c>
      <c r="B46" s="10"/>
      <c r="C46" s="15">
        <v>9000</v>
      </c>
      <c r="D46" s="6">
        <v>0</v>
      </c>
      <c r="E46" s="113" t="s">
        <v>113</v>
      </c>
      <c r="F46" s="1"/>
      <c r="G46" s="1"/>
      <c r="H46" s="1"/>
      <c r="I46" s="1"/>
    </row>
    <row r="47" spans="1:9">
      <c r="A47" s="25" t="s">
        <v>22</v>
      </c>
      <c r="B47" s="10"/>
      <c r="C47" s="15">
        <v>1540</v>
      </c>
      <c r="D47" s="6">
        <v>0</v>
      </c>
      <c r="E47" s="113" t="s">
        <v>114</v>
      </c>
      <c r="F47" s="1"/>
      <c r="G47" s="1"/>
      <c r="H47" s="1"/>
      <c r="I47" s="1"/>
    </row>
    <row r="48" spans="1:9">
      <c r="A48" s="13" t="s">
        <v>11</v>
      </c>
      <c r="B48" s="9" t="s">
        <v>23</v>
      </c>
      <c r="C48" s="18" t="s">
        <v>14</v>
      </c>
      <c r="D48" s="30">
        <f>SUM(D49:D54)</f>
        <v>313593.59999999998</v>
      </c>
      <c r="E48" s="13" t="s">
        <v>28</v>
      </c>
      <c r="F48" s="1"/>
      <c r="G48" s="1"/>
      <c r="H48" s="1"/>
      <c r="I48" s="1"/>
    </row>
    <row r="49" spans="1:9">
      <c r="A49" s="16"/>
      <c r="B49" s="28" t="s">
        <v>24</v>
      </c>
      <c r="C49" s="18" t="s">
        <v>14</v>
      </c>
      <c r="D49" s="31">
        <v>15003.45</v>
      </c>
      <c r="E49" s="12" t="s">
        <v>106</v>
      </c>
      <c r="F49" s="1"/>
      <c r="G49" s="1"/>
      <c r="H49" s="1"/>
      <c r="I49" s="1"/>
    </row>
    <row r="50" spans="1:9">
      <c r="A50" s="16"/>
      <c r="B50" s="28" t="s">
        <v>12</v>
      </c>
      <c r="C50" s="18" t="s">
        <v>14</v>
      </c>
      <c r="D50" s="31">
        <v>12042.53</v>
      </c>
      <c r="E50" s="12" t="s">
        <v>107</v>
      </c>
      <c r="F50" s="1"/>
      <c r="G50" s="1"/>
      <c r="H50" s="1"/>
      <c r="I50" s="1"/>
    </row>
    <row r="51" spans="1:9">
      <c r="A51" s="16"/>
      <c r="B51" s="28" t="s">
        <v>25</v>
      </c>
      <c r="C51" s="18" t="s">
        <v>14</v>
      </c>
      <c r="D51" s="31">
        <v>279487.56</v>
      </c>
      <c r="E51" s="12" t="s">
        <v>108</v>
      </c>
      <c r="F51" s="1"/>
      <c r="G51" s="1"/>
      <c r="H51" s="1"/>
      <c r="I51" s="1"/>
    </row>
    <row r="52" spans="1:9">
      <c r="A52" s="16"/>
      <c r="B52" s="28" t="s">
        <v>26</v>
      </c>
      <c r="C52" s="18" t="s">
        <v>14</v>
      </c>
      <c r="D52" s="31">
        <v>1717.83</v>
      </c>
      <c r="E52" s="12" t="s">
        <v>109</v>
      </c>
      <c r="F52" s="1"/>
      <c r="G52" s="1"/>
      <c r="H52" s="1"/>
      <c r="I52" s="1"/>
    </row>
    <row r="53" spans="1:9">
      <c r="A53" s="16"/>
      <c r="B53" s="28" t="s">
        <v>27</v>
      </c>
      <c r="C53" s="18" t="s">
        <v>14</v>
      </c>
      <c r="D53" s="31">
        <v>3088.41</v>
      </c>
      <c r="E53" s="12" t="s">
        <v>109</v>
      </c>
      <c r="F53" s="1"/>
      <c r="G53" s="1"/>
      <c r="H53" s="1"/>
      <c r="I53" s="1"/>
    </row>
    <row r="54" spans="1:9">
      <c r="A54" s="99"/>
      <c r="B54" s="14" t="s">
        <v>104</v>
      </c>
      <c r="C54" s="18" t="s">
        <v>14</v>
      </c>
      <c r="D54" s="31">
        <v>2253.8200000000002</v>
      </c>
      <c r="E54" s="12" t="s">
        <v>105</v>
      </c>
      <c r="F54" s="1"/>
      <c r="G54" s="1"/>
      <c r="H54" s="1"/>
      <c r="I54" s="1"/>
    </row>
    <row r="55" spans="1:9">
      <c r="A55" s="12" t="s">
        <v>10</v>
      </c>
      <c r="B55" s="2"/>
      <c r="C55" s="18" t="s">
        <v>14</v>
      </c>
      <c r="D55" s="112">
        <v>3088.41</v>
      </c>
      <c r="E55" s="113" t="s">
        <v>110</v>
      </c>
      <c r="F55" s="1"/>
      <c r="G55" s="1"/>
      <c r="H55" s="1"/>
      <c r="I55" s="1"/>
    </row>
    <row r="56" spans="1:9" ht="45.75">
      <c r="A56" s="137" t="s">
        <v>6</v>
      </c>
      <c r="B56" s="138"/>
      <c r="C56" s="19" t="s">
        <v>14</v>
      </c>
      <c r="D56" s="114">
        <v>61780.04</v>
      </c>
      <c r="E56" s="115" t="s">
        <v>112</v>
      </c>
      <c r="F56" s="1"/>
      <c r="G56" s="1"/>
      <c r="H56" s="1"/>
      <c r="I56" s="1"/>
    </row>
    <row r="57" spans="1:9" ht="27" customHeight="1">
      <c r="A57" s="50" t="s">
        <v>13</v>
      </c>
      <c r="B57" s="34"/>
      <c r="C57" s="59">
        <v>435100</v>
      </c>
      <c r="D57" s="116">
        <v>31980</v>
      </c>
      <c r="E57" s="115" t="s">
        <v>115</v>
      </c>
      <c r="F57" s="1"/>
      <c r="G57" s="1"/>
      <c r="H57" s="1"/>
      <c r="I57" s="1"/>
    </row>
    <row r="58" spans="1:9" ht="39" customHeight="1">
      <c r="A58" s="156" t="s">
        <v>29</v>
      </c>
      <c r="B58" s="156"/>
      <c r="C58" s="8">
        <f>SUM(C59)</f>
        <v>238062.5</v>
      </c>
      <c r="D58" s="8">
        <f>SUM(D59)</f>
        <v>446.85</v>
      </c>
      <c r="E58" s="86"/>
      <c r="F58" s="1"/>
      <c r="G58" s="1"/>
      <c r="H58" s="1"/>
      <c r="I58" s="1"/>
    </row>
    <row r="59" spans="1:9">
      <c r="A59" s="157" t="s">
        <v>4</v>
      </c>
      <c r="B59" s="158"/>
      <c r="C59" s="5">
        <f>SUM(C60)</f>
        <v>238062.5</v>
      </c>
      <c r="D59" s="5">
        <f>SUM(D60)</f>
        <v>446.85</v>
      </c>
      <c r="E59" s="132" t="s">
        <v>117</v>
      </c>
      <c r="F59" s="1"/>
      <c r="G59" s="1"/>
      <c r="H59" s="1"/>
      <c r="I59" s="1"/>
    </row>
    <row r="60" spans="1:9" ht="20.25" customHeight="1">
      <c r="A60" s="159" t="s">
        <v>6</v>
      </c>
      <c r="B60" s="160"/>
      <c r="C60" s="6">
        <v>238062.5</v>
      </c>
      <c r="D60" s="6">
        <v>446.85</v>
      </c>
      <c r="E60" s="133"/>
      <c r="F60" s="1"/>
      <c r="G60" s="1"/>
      <c r="H60" s="1"/>
      <c r="I60" s="1"/>
    </row>
    <row r="61" spans="1:9" ht="26.25" customHeight="1">
      <c r="A61" s="135" t="s">
        <v>35</v>
      </c>
      <c r="B61" s="136"/>
      <c r="C61" s="8">
        <f>SUM(C62)</f>
        <v>161300</v>
      </c>
      <c r="D61" s="8">
        <f>SUM(D62)</f>
        <v>87374</v>
      </c>
      <c r="E61" s="29"/>
      <c r="F61" s="1"/>
      <c r="G61" s="1"/>
      <c r="H61" s="1"/>
      <c r="I61" s="1"/>
    </row>
    <row r="62" spans="1:9">
      <c r="A62" s="120" t="s">
        <v>4</v>
      </c>
      <c r="B62" s="121"/>
      <c r="C62" s="5">
        <f>SUM(C63:C64)</f>
        <v>161300</v>
      </c>
      <c r="D62" s="5">
        <f>SUM(D63:D64)</f>
        <v>87374</v>
      </c>
      <c r="E62" s="153" t="s">
        <v>30</v>
      </c>
      <c r="F62" s="1"/>
      <c r="G62" s="1"/>
      <c r="H62" s="1"/>
      <c r="I62" s="1"/>
    </row>
    <row r="63" spans="1:9">
      <c r="A63" s="17" t="s">
        <v>5</v>
      </c>
      <c r="B63" s="10"/>
      <c r="C63" s="15">
        <v>135062</v>
      </c>
      <c r="D63" s="6">
        <v>75100.73</v>
      </c>
      <c r="E63" s="154"/>
      <c r="F63" s="1"/>
      <c r="G63" s="1"/>
      <c r="H63" s="1"/>
      <c r="I63" s="1"/>
    </row>
    <row r="64" spans="1:9">
      <c r="A64" s="17" t="s">
        <v>22</v>
      </c>
      <c r="B64" s="10"/>
      <c r="C64" s="15">
        <v>26238</v>
      </c>
      <c r="D64" s="6">
        <v>12273.27</v>
      </c>
      <c r="E64" s="155"/>
      <c r="F64" s="1"/>
      <c r="G64" s="1"/>
      <c r="H64" s="1"/>
      <c r="I64" s="1"/>
    </row>
    <row r="65" spans="1:9">
      <c r="A65" s="150" t="s">
        <v>31</v>
      </c>
      <c r="B65" s="151"/>
      <c r="C65" s="151"/>
      <c r="D65" s="151"/>
      <c r="E65" s="152"/>
      <c r="F65" s="1"/>
      <c r="G65" s="1"/>
      <c r="H65" s="1"/>
      <c r="I65" s="1"/>
    </row>
    <row r="66" spans="1:9">
      <c r="A66" s="182" t="s">
        <v>32</v>
      </c>
      <c r="B66" s="183"/>
      <c r="C66" s="42" t="s">
        <v>33</v>
      </c>
      <c r="D66" s="42" t="s">
        <v>34</v>
      </c>
      <c r="E66" s="41" t="s">
        <v>3</v>
      </c>
      <c r="F66" s="1"/>
      <c r="G66" s="1"/>
      <c r="H66" s="1"/>
      <c r="I66" s="1"/>
    </row>
    <row r="67" spans="1:9">
      <c r="A67" s="43" t="s">
        <v>116</v>
      </c>
      <c r="B67" s="44"/>
      <c r="C67" s="45">
        <v>11.31</v>
      </c>
      <c r="D67" s="45">
        <v>11.31</v>
      </c>
      <c r="E67" s="12"/>
      <c r="F67" s="1"/>
      <c r="G67" s="1"/>
      <c r="H67" s="1"/>
      <c r="I67" s="1"/>
    </row>
    <row r="68" spans="1:9" ht="27" customHeight="1">
      <c r="A68" s="135" t="s">
        <v>36</v>
      </c>
      <c r="B68" s="136"/>
      <c r="C68" s="8">
        <f>SUM(C70+C71)</f>
        <v>386000</v>
      </c>
      <c r="D68" s="8">
        <f>SUM(D70+D71)</f>
        <v>184448.67</v>
      </c>
      <c r="E68" s="29"/>
      <c r="F68" s="1"/>
      <c r="G68" s="1"/>
      <c r="H68" s="1"/>
      <c r="I68" s="1"/>
    </row>
    <row r="69" spans="1:9">
      <c r="A69" s="120" t="s">
        <v>4</v>
      </c>
      <c r="B69" s="121"/>
      <c r="C69" s="24">
        <f>SUM(C70:C71)</f>
        <v>386000</v>
      </c>
      <c r="D69" s="24">
        <f>SUM(D70:D71)</f>
        <v>184448.67</v>
      </c>
      <c r="E69" s="12"/>
      <c r="F69" s="1"/>
      <c r="G69" s="1"/>
      <c r="H69" s="1"/>
      <c r="I69" s="1"/>
    </row>
    <row r="70" spans="1:9">
      <c r="A70" s="17" t="s">
        <v>37</v>
      </c>
      <c r="B70" s="10"/>
      <c r="C70" s="15">
        <v>342000</v>
      </c>
      <c r="D70" s="6">
        <v>164823.20000000001</v>
      </c>
      <c r="E70" s="32" t="s">
        <v>118</v>
      </c>
      <c r="F70" s="1"/>
      <c r="G70" s="1"/>
      <c r="H70" s="1"/>
      <c r="I70" s="1"/>
    </row>
    <row r="71" spans="1:9" ht="45.75">
      <c r="A71" s="49" t="s">
        <v>6</v>
      </c>
      <c r="B71" s="10"/>
      <c r="C71" s="46">
        <v>44000</v>
      </c>
      <c r="D71" s="33">
        <v>19625.47</v>
      </c>
      <c r="E71" s="98" t="s">
        <v>119</v>
      </c>
      <c r="F71" s="1"/>
      <c r="G71" s="1"/>
      <c r="H71" s="1"/>
      <c r="I71" s="1"/>
    </row>
    <row r="72" spans="1:9" ht="27" customHeight="1">
      <c r="A72" s="135" t="s">
        <v>39</v>
      </c>
      <c r="B72" s="136"/>
      <c r="C72" s="8">
        <f>SUM(C73+C86)</f>
        <v>9078870.7100000009</v>
      </c>
      <c r="D72" s="8">
        <f>SUM(D73+D86)</f>
        <v>4069488.4099999997</v>
      </c>
      <c r="E72" s="29"/>
      <c r="F72" s="1"/>
      <c r="G72" s="1"/>
      <c r="H72" s="1"/>
      <c r="I72" s="1"/>
    </row>
    <row r="73" spans="1:9">
      <c r="A73" s="120" t="s">
        <v>4</v>
      </c>
      <c r="B73" s="121"/>
      <c r="C73" s="20">
        <v>8630537.7100000009</v>
      </c>
      <c r="D73" s="20">
        <f>SUM(D74+D75+D76+D77+D84+D85)</f>
        <v>3995718.32</v>
      </c>
      <c r="E73" s="12"/>
      <c r="F73" s="1"/>
      <c r="G73" s="1"/>
      <c r="H73" s="1"/>
      <c r="I73" s="1"/>
    </row>
    <row r="74" spans="1:9">
      <c r="A74" s="25" t="s">
        <v>37</v>
      </c>
      <c r="B74" s="47"/>
      <c r="C74" s="6">
        <v>12600</v>
      </c>
      <c r="D74" s="6">
        <v>4212.0200000000004</v>
      </c>
      <c r="E74" s="32" t="s">
        <v>38</v>
      </c>
      <c r="F74" s="1"/>
      <c r="G74" s="1"/>
      <c r="H74" s="1"/>
      <c r="I74" s="1"/>
    </row>
    <row r="75" spans="1:9">
      <c r="A75" s="17" t="s">
        <v>5</v>
      </c>
      <c r="B75" s="10"/>
      <c r="C75" s="15">
        <v>5259526.24</v>
      </c>
      <c r="D75" s="6">
        <v>2529029.09</v>
      </c>
      <c r="E75" s="32" t="s">
        <v>120</v>
      </c>
      <c r="F75" s="1"/>
      <c r="G75" s="1"/>
      <c r="H75" s="1"/>
      <c r="I75" s="1"/>
    </row>
    <row r="76" spans="1:9">
      <c r="A76" s="25" t="s">
        <v>22</v>
      </c>
      <c r="B76" s="10"/>
      <c r="C76" s="15">
        <v>1011841.61</v>
      </c>
      <c r="D76" s="6">
        <v>445533.58</v>
      </c>
      <c r="E76" s="32" t="s">
        <v>121</v>
      </c>
      <c r="F76" s="1"/>
      <c r="G76" s="1"/>
      <c r="H76" s="1"/>
      <c r="I76" s="1"/>
    </row>
    <row r="77" spans="1:9">
      <c r="A77" s="27" t="s">
        <v>11</v>
      </c>
      <c r="B77" s="9" t="s">
        <v>23</v>
      </c>
      <c r="C77" s="18" t="s">
        <v>14</v>
      </c>
      <c r="D77" s="30">
        <f>SUM(D78:D83)</f>
        <v>111464.03</v>
      </c>
      <c r="E77" s="27" t="s">
        <v>28</v>
      </c>
      <c r="F77" s="1"/>
      <c r="G77" s="1"/>
      <c r="H77" s="1"/>
      <c r="I77" s="1"/>
    </row>
    <row r="78" spans="1:9">
      <c r="A78" s="16"/>
      <c r="B78" s="28" t="s">
        <v>24</v>
      </c>
      <c r="C78" s="18" t="s">
        <v>14</v>
      </c>
      <c r="D78" s="31">
        <v>50666.92</v>
      </c>
      <c r="E78" s="12" t="s">
        <v>123</v>
      </c>
      <c r="F78" s="1"/>
      <c r="G78" s="1"/>
      <c r="H78" s="1"/>
      <c r="I78" s="1"/>
    </row>
    <row r="79" spans="1:9">
      <c r="A79" s="16"/>
      <c r="B79" s="28" t="s">
        <v>12</v>
      </c>
      <c r="C79" s="18" t="s">
        <v>14</v>
      </c>
      <c r="D79" s="31">
        <v>44927.07</v>
      </c>
      <c r="E79" s="12" t="s">
        <v>124</v>
      </c>
      <c r="F79" s="1"/>
      <c r="G79" s="1"/>
      <c r="H79" s="1"/>
      <c r="I79" s="1"/>
    </row>
    <row r="80" spans="1:9">
      <c r="A80" s="16"/>
      <c r="B80" s="28" t="s">
        <v>25</v>
      </c>
      <c r="C80" s="18" t="s">
        <v>14</v>
      </c>
      <c r="D80" s="31">
        <v>5624.17</v>
      </c>
      <c r="E80" s="12" t="s">
        <v>125</v>
      </c>
      <c r="F80" s="1"/>
      <c r="G80" s="1"/>
      <c r="H80" s="1"/>
      <c r="I80" s="1"/>
    </row>
    <row r="81" spans="1:9">
      <c r="A81" s="16"/>
      <c r="B81" s="28" t="s">
        <v>26</v>
      </c>
      <c r="C81" s="18" t="s">
        <v>14</v>
      </c>
      <c r="D81" s="31">
        <v>2278.39</v>
      </c>
      <c r="E81" s="12" t="s">
        <v>126</v>
      </c>
      <c r="F81" s="1"/>
      <c r="G81" s="1"/>
      <c r="H81" s="1"/>
      <c r="I81" s="1"/>
    </row>
    <row r="82" spans="1:9">
      <c r="A82" s="16"/>
      <c r="B82" s="28" t="s">
        <v>27</v>
      </c>
      <c r="C82" s="18" t="s">
        <v>14</v>
      </c>
      <c r="D82" s="31">
        <v>3357.88</v>
      </c>
      <c r="E82" s="12" t="s">
        <v>126</v>
      </c>
      <c r="F82" s="1"/>
      <c r="G82" s="1"/>
      <c r="H82" s="1"/>
      <c r="I82" s="1"/>
    </row>
    <row r="83" spans="1:9">
      <c r="A83" s="99"/>
      <c r="B83" s="28" t="s">
        <v>104</v>
      </c>
      <c r="C83" s="18" t="s">
        <v>14</v>
      </c>
      <c r="D83" s="31">
        <v>4609.6000000000004</v>
      </c>
      <c r="E83" s="12" t="s">
        <v>122</v>
      </c>
      <c r="F83" s="1"/>
      <c r="G83" s="1"/>
      <c r="H83" s="1"/>
      <c r="I83" s="1"/>
    </row>
    <row r="84" spans="1:9" ht="38.25" customHeight="1">
      <c r="A84" s="48" t="s">
        <v>10</v>
      </c>
      <c r="B84" s="10"/>
      <c r="C84" s="18" t="s">
        <v>14</v>
      </c>
      <c r="D84" s="117">
        <v>22156.47</v>
      </c>
      <c r="E84" s="224" t="s">
        <v>127</v>
      </c>
      <c r="F84" s="1"/>
      <c r="G84" s="1"/>
      <c r="H84" s="1"/>
      <c r="I84" s="1"/>
    </row>
    <row r="85" spans="1:9" ht="124.5" customHeight="1">
      <c r="A85" s="176" t="s">
        <v>6</v>
      </c>
      <c r="B85" s="181"/>
      <c r="C85" s="19" t="s">
        <v>14</v>
      </c>
      <c r="D85" s="33">
        <v>883323.13</v>
      </c>
      <c r="E85" s="224" t="s">
        <v>129</v>
      </c>
      <c r="F85" s="1"/>
      <c r="G85" s="1"/>
      <c r="H85" s="1"/>
      <c r="I85" s="1"/>
    </row>
    <row r="86" spans="1:9" ht="66.75" customHeight="1">
      <c r="A86" s="50" t="s">
        <v>13</v>
      </c>
      <c r="B86" s="34"/>
      <c r="C86" s="35">
        <v>448333</v>
      </c>
      <c r="D86" s="35">
        <v>73770.09</v>
      </c>
      <c r="E86" s="225" t="s">
        <v>128</v>
      </c>
      <c r="F86" s="1"/>
      <c r="G86" s="1"/>
      <c r="H86" s="1"/>
      <c r="I86" s="1"/>
    </row>
    <row r="87" spans="1:9">
      <c r="A87" s="150" t="s">
        <v>31</v>
      </c>
      <c r="B87" s="151"/>
      <c r="C87" s="151"/>
      <c r="D87" s="151"/>
      <c r="E87" s="152"/>
      <c r="F87" s="1"/>
      <c r="G87" s="1"/>
      <c r="H87" s="1"/>
      <c r="I87" s="1"/>
    </row>
    <row r="88" spans="1:9">
      <c r="A88" s="182" t="s">
        <v>32</v>
      </c>
      <c r="B88" s="183"/>
      <c r="C88" s="42" t="s">
        <v>33</v>
      </c>
      <c r="D88" s="42" t="s">
        <v>34</v>
      </c>
      <c r="E88" s="41" t="s">
        <v>3</v>
      </c>
      <c r="F88" s="1"/>
      <c r="G88" s="1"/>
      <c r="H88" s="1"/>
      <c r="I88" s="1"/>
    </row>
    <row r="89" spans="1:9">
      <c r="A89" s="43" t="s">
        <v>116</v>
      </c>
      <c r="B89" s="44"/>
      <c r="C89" s="45">
        <v>106.69</v>
      </c>
      <c r="D89" s="45">
        <v>105.69</v>
      </c>
      <c r="E89" s="12"/>
      <c r="F89" s="1"/>
      <c r="G89" s="1"/>
      <c r="H89" s="1"/>
      <c r="I89" s="1"/>
    </row>
    <row r="90" spans="1:9">
      <c r="A90" s="17" t="s">
        <v>40</v>
      </c>
      <c r="B90" s="10"/>
      <c r="C90" s="51">
        <v>2</v>
      </c>
      <c r="D90" s="51">
        <v>2</v>
      </c>
      <c r="E90" s="12"/>
      <c r="F90" s="1"/>
      <c r="G90" s="1"/>
      <c r="H90" s="1"/>
      <c r="I90" s="1"/>
    </row>
    <row r="91" spans="1:9" ht="26.25" customHeight="1">
      <c r="A91" s="135" t="s">
        <v>41</v>
      </c>
      <c r="B91" s="136"/>
      <c r="C91" s="8">
        <f>SUM(C92)</f>
        <v>29000</v>
      </c>
      <c r="D91" s="8">
        <f>SUM(D92)</f>
        <v>22759.279999999999</v>
      </c>
      <c r="E91" s="55"/>
      <c r="F91" s="1"/>
      <c r="G91" s="1"/>
      <c r="H91" s="1"/>
      <c r="I91" s="1"/>
    </row>
    <row r="92" spans="1:9">
      <c r="A92" s="120" t="s">
        <v>4</v>
      </c>
      <c r="B92" s="121"/>
      <c r="C92" s="20">
        <f>SUM(C93:C95)</f>
        <v>29000</v>
      </c>
      <c r="D92" s="52">
        <f>SUM(D93:D95)</f>
        <v>22759.279999999999</v>
      </c>
      <c r="E92" s="56" t="s">
        <v>130</v>
      </c>
      <c r="F92" s="1"/>
      <c r="G92" s="1"/>
      <c r="H92" s="1"/>
      <c r="I92" s="1"/>
    </row>
    <row r="93" spans="1:9">
      <c r="A93" s="17" t="s">
        <v>5</v>
      </c>
      <c r="B93" s="10"/>
      <c r="C93" s="15">
        <v>12840</v>
      </c>
      <c r="D93" s="53">
        <v>12840</v>
      </c>
      <c r="E93" s="184" t="s">
        <v>131</v>
      </c>
      <c r="F93" s="1"/>
      <c r="G93" s="1"/>
      <c r="H93" s="1"/>
      <c r="I93" s="1"/>
    </row>
    <row r="94" spans="1:9">
      <c r="A94" s="25" t="s">
        <v>22</v>
      </c>
      <c r="B94" s="10"/>
      <c r="C94" s="15">
        <v>1133.5999999999999</v>
      </c>
      <c r="D94" s="53">
        <v>1133.5999999999999</v>
      </c>
      <c r="E94" s="184"/>
      <c r="F94" s="1"/>
      <c r="G94" s="1"/>
      <c r="H94" s="1"/>
      <c r="I94" s="1"/>
    </row>
    <row r="95" spans="1:9" ht="19.5" customHeight="1">
      <c r="A95" s="49" t="s">
        <v>6</v>
      </c>
      <c r="B95" s="10"/>
      <c r="C95" s="46">
        <v>15026.4</v>
      </c>
      <c r="D95" s="54">
        <v>8785.68</v>
      </c>
      <c r="E95" s="175"/>
      <c r="F95" s="1"/>
      <c r="G95" s="1"/>
      <c r="H95" s="1"/>
      <c r="I95" s="1"/>
    </row>
    <row r="96" spans="1:9" ht="35.25" customHeight="1">
      <c r="A96" s="135" t="s">
        <v>42</v>
      </c>
      <c r="B96" s="136"/>
      <c r="C96" s="8">
        <f>SUM(C97)</f>
        <v>107500</v>
      </c>
      <c r="D96" s="8">
        <f>SUM(D97)</f>
        <v>13783.62</v>
      </c>
      <c r="E96" s="29"/>
      <c r="F96" s="1"/>
      <c r="G96" s="1"/>
      <c r="H96" s="1"/>
      <c r="I96" s="1"/>
    </row>
    <row r="97" spans="1:9">
      <c r="A97" s="120" t="s">
        <v>4</v>
      </c>
      <c r="B97" s="121"/>
      <c r="C97" s="20">
        <f>SUM(C98:C101)</f>
        <v>107500</v>
      </c>
      <c r="D97" s="20">
        <f>SUM(D98:D101)</f>
        <v>13783.62</v>
      </c>
      <c r="E97" s="58"/>
      <c r="F97" s="1"/>
      <c r="G97" s="1"/>
      <c r="H97" s="1"/>
      <c r="I97" s="1"/>
    </row>
    <row r="98" spans="1:9">
      <c r="A98" s="25" t="s">
        <v>37</v>
      </c>
      <c r="B98" s="47"/>
      <c r="C98" s="6">
        <v>12000</v>
      </c>
      <c r="D98" s="6">
        <v>300</v>
      </c>
      <c r="E98" s="58" t="s">
        <v>132</v>
      </c>
      <c r="F98" s="1"/>
      <c r="G98" s="1"/>
      <c r="H98" s="1"/>
      <c r="I98" s="1"/>
    </row>
    <row r="99" spans="1:9">
      <c r="A99" s="17" t="s">
        <v>5</v>
      </c>
      <c r="B99" s="10"/>
      <c r="C99" s="15">
        <v>2000</v>
      </c>
      <c r="D99" s="6">
        <v>0</v>
      </c>
      <c r="E99" s="58" t="s">
        <v>113</v>
      </c>
      <c r="F99" s="1"/>
      <c r="G99" s="1"/>
      <c r="H99" s="1"/>
      <c r="I99" s="1"/>
    </row>
    <row r="100" spans="1:9">
      <c r="A100" s="25" t="s">
        <v>22</v>
      </c>
      <c r="B100" s="10"/>
      <c r="C100" s="15">
        <v>100</v>
      </c>
      <c r="D100" s="6">
        <v>0</v>
      </c>
      <c r="E100" s="32" t="s">
        <v>133</v>
      </c>
      <c r="F100" s="1"/>
      <c r="G100" s="1"/>
      <c r="H100" s="1"/>
      <c r="I100" s="1"/>
    </row>
    <row r="101" spans="1:9" ht="60" customHeight="1">
      <c r="A101" s="49" t="s">
        <v>6</v>
      </c>
      <c r="B101" s="10"/>
      <c r="C101" s="46">
        <v>93400</v>
      </c>
      <c r="D101" s="33">
        <v>13483.62</v>
      </c>
      <c r="E101" s="103" t="s">
        <v>134</v>
      </c>
      <c r="F101" s="1"/>
      <c r="G101" s="1"/>
      <c r="H101" s="1"/>
      <c r="I101" s="1"/>
    </row>
    <row r="102" spans="1:9" ht="36" customHeight="1">
      <c r="A102" s="191" t="s">
        <v>43</v>
      </c>
      <c r="B102" s="191"/>
      <c r="C102" s="8">
        <f>SUM(C103+C105)</f>
        <v>130500</v>
      </c>
      <c r="D102" s="8">
        <f>SUM(D103+D105)</f>
        <v>0</v>
      </c>
      <c r="E102" s="29"/>
      <c r="F102" s="1"/>
      <c r="G102" s="1"/>
      <c r="H102" s="1"/>
      <c r="I102" s="1"/>
    </row>
    <row r="103" spans="1:9">
      <c r="A103" s="120" t="s">
        <v>4</v>
      </c>
      <c r="B103" s="121"/>
      <c r="C103" s="20">
        <f>SUM(C104)</f>
        <v>125500</v>
      </c>
      <c r="D103" s="20">
        <f>SUM(D104)</f>
        <v>0</v>
      </c>
      <c r="E103" s="143" t="s">
        <v>135</v>
      </c>
      <c r="F103" s="1"/>
      <c r="G103" s="1"/>
      <c r="H103" s="1"/>
      <c r="I103" s="1"/>
    </row>
    <row r="104" spans="1:9">
      <c r="A104" s="49" t="s">
        <v>6</v>
      </c>
      <c r="B104" s="10"/>
      <c r="C104" s="46">
        <v>125500</v>
      </c>
      <c r="D104" s="33">
        <v>0</v>
      </c>
      <c r="E104" s="144"/>
      <c r="F104" s="1"/>
      <c r="G104" s="1"/>
      <c r="H104" s="1"/>
      <c r="I104" s="1"/>
    </row>
    <row r="105" spans="1:9">
      <c r="A105" s="50" t="s">
        <v>13</v>
      </c>
      <c r="B105" s="10"/>
      <c r="C105" s="59">
        <v>5000</v>
      </c>
      <c r="D105" s="59">
        <v>0</v>
      </c>
      <c r="E105" s="145"/>
      <c r="F105" s="1"/>
      <c r="G105" s="1"/>
      <c r="H105" s="1"/>
      <c r="I105" s="1"/>
    </row>
    <row r="106" spans="1:9" ht="35.25" customHeight="1">
      <c r="A106" s="135" t="s">
        <v>44</v>
      </c>
      <c r="B106" s="136"/>
      <c r="C106" s="8">
        <f>SUM(C107)</f>
        <v>9000</v>
      </c>
      <c r="D106" s="8">
        <f>SUM(D107)</f>
        <v>3223.05</v>
      </c>
      <c r="E106" s="29"/>
      <c r="F106" s="1"/>
      <c r="G106" s="1"/>
      <c r="H106" s="1"/>
      <c r="I106" s="1"/>
    </row>
    <row r="107" spans="1:9">
      <c r="A107" s="120" t="s">
        <v>4</v>
      </c>
      <c r="B107" s="121"/>
      <c r="C107" s="20">
        <f>SUM(C108)</f>
        <v>9000</v>
      </c>
      <c r="D107" s="20">
        <f>SUM(D108)</f>
        <v>3223.05</v>
      </c>
      <c r="E107" s="146" t="s">
        <v>136</v>
      </c>
      <c r="F107" s="1"/>
      <c r="G107" s="1"/>
      <c r="H107" s="1"/>
      <c r="I107" s="1"/>
    </row>
    <row r="108" spans="1:9">
      <c r="A108" s="49" t="s">
        <v>6</v>
      </c>
      <c r="B108" s="10"/>
      <c r="C108" s="46">
        <v>9000</v>
      </c>
      <c r="D108" s="33">
        <v>3223.05</v>
      </c>
      <c r="E108" s="147"/>
      <c r="F108" s="1"/>
      <c r="G108" s="1"/>
      <c r="H108" s="1"/>
      <c r="I108" s="1"/>
    </row>
    <row r="109" spans="1:9" ht="48" customHeight="1">
      <c r="A109" s="135" t="s">
        <v>45</v>
      </c>
      <c r="B109" s="136"/>
      <c r="C109" s="8">
        <f>SUM(C110)</f>
        <v>1000000</v>
      </c>
      <c r="D109" s="8">
        <f>SUM(D110)</f>
        <v>457811.68</v>
      </c>
      <c r="E109" s="29"/>
      <c r="F109" s="1"/>
      <c r="G109" s="1"/>
      <c r="H109" s="1"/>
      <c r="I109" s="1"/>
    </row>
    <row r="110" spans="1:9">
      <c r="A110" s="120" t="s">
        <v>4</v>
      </c>
      <c r="B110" s="121"/>
      <c r="C110" s="20">
        <f>SUM(C111)</f>
        <v>1000000</v>
      </c>
      <c r="D110" s="20">
        <f>SUM(D111)</f>
        <v>457811.68</v>
      </c>
      <c r="E110" s="70"/>
      <c r="F110" s="1"/>
      <c r="G110" s="1"/>
      <c r="H110" s="1"/>
      <c r="I110" s="1"/>
    </row>
    <row r="111" spans="1:9">
      <c r="A111" s="49" t="s">
        <v>6</v>
      </c>
      <c r="B111" s="10"/>
      <c r="C111" s="46">
        <v>1000000</v>
      </c>
      <c r="D111" s="33">
        <v>457811.68</v>
      </c>
      <c r="E111" s="71" t="s">
        <v>46</v>
      </c>
      <c r="F111" s="1"/>
      <c r="G111" s="1"/>
      <c r="H111" s="1"/>
      <c r="I111" s="1"/>
    </row>
    <row r="112" spans="1:9" ht="26.25" customHeight="1">
      <c r="A112" s="135" t="s">
        <v>47</v>
      </c>
      <c r="B112" s="136"/>
      <c r="C112" s="8">
        <f>SUM(C113)</f>
        <v>358730.47</v>
      </c>
      <c r="D112" s="8">
        <f>SUM(D113)</f>
        <v>0</v>
      </c>
      <c r="E112" s="29"/>
      <c r="F112" s="1"/>
      <c r="G112" s="1"/>
      <c r="H112" s="1"/>
      <c r="I112" s="1"/>
    </row>
    <row r="113" spans="1:9">
      <c r="A113" s="120" t="s">
        <v>4</v>
      </c>
      <c r="B113" s="121"/>
      <c r="C113" s="20">
        <f>SUM(C114)</f>
        <v>358730.47</v>
      </c>
      <c r="D113" s="20">
        <f>SUM(D114)</f>
        <v>0</v>
      </c>
      <c r="E113" s="70"/>
      <c r="F113" s="1"/>
      <c r="G113" s="1"/>
      <c r="H113" s="1"/>
      <c r="I113" s="1"/>
    </row>
    <row r="114" spans="1:9" ht="15" customHeight="1">
      <c r="A114" s="49" t="s">
        <v>6</v>
      </c>
      <c r="B114" s="10"/>
      <c r="C114" s="46">
        <v>358730.47</v>
      </c>
      <c r="D114" s="33">
        <v>0</v>
      </c>
      <c r="E114" s="71" t="s">
        <v>48</v>
      </c>
      <c r="F114" s="1"/>
      <c r="G114" s="1"/>
      <c r="H114" s="1"/>
      <c r="I114" s="1"/>
    </row>
    <row r="115" spans="1:9" ht="29.25" customHeight="1">
      <c r="A115" s="118" t="s">
        <v>137</v>
      </c>
      <c r="B115" s="119"/>
      <c r="C115" s="102">
        <f>SUM(C116)</f>
        <v>134000</v>
      </c>
      <c r="D115" s="102">
        <f>SUM(D116)</f>
        <v>0</v>
      </c>
      <c r="E115" s="29"/>
      <c r="F115" s="1"/>
      <c r="G115" s="1"/>
      <c r="H115" s="1"/>
      <c r="I115" s="1"/>
    </row>
    <row r="116" spans="1:9" ht="15" customHeight="1">
      <c r="A116" s="120" t="s">
        <v>4</v>
      </c>
      <c r="B116" s="121"/>
      <c r="C116" s="20">
        <f>SUM(C117)</f>
        <v>134000</v>
      </c>
      <c r="D116" s="20">
        <f>SUM(D117)</f>
        <v>0</v>
      </c>
      <c r="E116" s="56" t="s">
        <v>51</v>
      </c>
      <c r="F116" s="1"/>
      <c r="G116" s="1"/>
      <c r="H116" s="1"/>
      <c r="I116" s="1"/>
    </row>
    <row r="117" spans="1:9" ht="15" customHeight="1">
      <c r="A117" s="104" t="s">
        <v>6</v>
      </c>
      <c r="B117" s="10"/>
      <c r="C117" s="46">
        <v>134000</v>
      </c>
      <c r="D117" s="33">
        <v>0</v>
      </c>
      <c r="E117" s="60" t="s">
        <v>52</v>
      </c>
      <c r="F117" s="1"/>
      <c r="G117" s="1"/>
      <c r="H117" s="1"/>
      <c r="I117" s="1"/>
    </row>
    <row r="118" spans="1:9" ht="14.25" customHeight="1">
      <c r="A118" s="185" t="s">
        <v>49</v>
      </c>
      <c r="B118" s="186"/>
      <c r="C118" s="189">
        <f>SUM(C120)</f>
        <v>137000</v>
      </c>
      <c r="D118" s="189">
        <f>SUM(D120)</f>
        <v>73037.84</v>
      </c>
      <c r="E118" s="29"/>
      <c r="F118" s="1"/>
      <c r="G118" s="1"/>
      <c r="H118" s="1"/>
      <c r="I118" s="1"/>
    </row>
    <row r="119" spans="1:9" ht="15" customHeight="1">
      <c r="A119" s="187"/>
      <c r="B119" s="188"/>
      <c r="C119" s="190"/>
      <c r="D119" s="190"/>
      <c r="E119" s="174" t="s">
        <v>138</v>
      </c>
      <c r="F119" s="1"/>
      <c r="G119" s="1"/>
      <c r="H119" s="1"/>
      <c r="I119" s="1"/>
    </row>
    <row r="120" spans="1:9" ht="15" customHeight="1">
      <c r="A120" s="120" t="s">
        <v>4</v>
      </c>
      <c r="B120" s="121"/>
      <c r="C120" s="20">
        <f>SUM(C121)</f>
        <v>137000</v>
      </c>
      <c r="D120" s="20">
        <f>SUM(D121)</f>
        <v>73037.84</v>
      </c>
      <c r="E120" s="184"/>
      <c r="F120" s="1"/>
      <c r="G120" s="1"/>
      <c r="H120" s="1"/>
      <c r="I120" s="1"/>
    </row>
    <row r="121" spans="1:9" ht="21.75" customHeight="1">
      <c r="A121" s="49" t="s">
        <v>6</v>
      </c>
      <c r="B121" s="10"/>
      <c r="C121" s="46">
        <v>137000</v>
      </c>
      <c r="D121" s="33">
        <v>73037.84</v>
      </c>
      <c r="E121" s="175"/>
      <c r="F121" s="1"/>
      <c r="G121" s="1"/>
      <c r="H121" s="1"/>
      <c r="I121" s="1"/>
    </row>
    <row r="122" spans="1:9" ht="24.75" customHeight="1">
      <c r="A122" s="118" t="s">
        <v>50</v>
      </c>
      <c r="B122" s="119"/>
      <c r="C122" s="26">
        <f>SUM(C123)</f>
        <v>29000</v>
      </c>
      <c r="D122" s="26">
        <f>SUM(D123)</f>
        <v>6132.1</v>
      </c>
      <c r="E122" s="29"/>
      <c r="F122" s="1"/>
      <c r="G122" s="1"/>
      <c r="H122" s="1"/>
      <c r="I122" s="1"/>
    </row>
    <row r="123" spans="1:9">
      <c r="A123" s="120" t="s">
        <v>4</v>
      </c>
      <c r="B123" s="121"/>
      <c r="C123" s="20">
        <f>SUM(C124)</f>
        <v>29000</v>
      </c>
      <c r="D123" s="20">
        <f>SUM(D124)</f>
        <v>6132.1</v>
      </c>
      <c r="E123" s="56" t="s">
        <v>139</v>
      </c>
      <c r="F123" s="1"/>
      <c r="G123" s="1"/>
      <c r="H123" s="1"/>
      <c r="I123" s="1"/>
    </row>
    <row r="124" spans="1:9">
      <c r="A124" s="49" t="s">
        <v>6</v>
      </c>
      <c r="B124" s="10"/>
      <c r="C124" s="46">
        <v>29000</v>
      </c>
      <c r="D124" s="33">
        <v>6132.1</v>
      </c>
      <c r="E124" s="60" t="s">
        <v>52</v>
      </c>
      <c r="F124" s="1"/>
      <c r="G124" s="1"/>
      <c r="H124" s="1"/>
      <c r="I124" s="1"/>
    </row>
    <row r="125" spans="1:9" ht="24.75" customHeight="1">
      <c r="A125" s="118" t="s">
        <v>53</v>
      </c>
      <c r="B125" s="119"/>
      <c r="C125" s="26">
        <f>SUM(C126+C130)</f>
        <v>340701.48</v>
      </c>
      <c r="D125" s="26">
        <f>SUM(D126+D130)</f>
        <v>23089.67</v>
      </c>
      <c r="E125" s="29"/>
      <c r="F125" s="1"/>
      <c r="G125" s="1"/>
      <c r="H125" s="1"/>
      <c r="I125" s="1"/>
    </row>
    <row r="126" spans="1:9">
      <c r="A126" s="120" t="s">
        <v>4</v>
      </c>
      <c r="B126" s="121"/>
      <c r="C126" s="20">
        <f>SUM(C127:C129)</f>
        <v>240701.48</v>
      </c>
      <c r="D126" s="20">
        <f>SUM(D127:D129)</f>
        <v>23089.67</v>
      </c>
      <c r="E126" s="12" t="s">
        <v>140</v>
      </c>
      <c r="F126" s="1"/>
      <c r="G126" s="1"/>
      <c r="H126" s="1"/>
      <c r="I126" s="1"/>
    </row>
    <row r="127" spans="1:9">
      <c r="A127" s="49" t="s">
        <v>5</v>
      </c>
      <c r="B127" s="62"/>
      <c r="C127" s="63">
        <v>37400</v>
      </c>
      <c r="D127" s="64">
        <v>0</v>
      </c>
      <c r="E127" s="98" t="s">
        <v>113</v>
      </c>
      <c r="F127" s="1"/>
      <c r="G127" s="1"/>
      <c r="H127" s="1"/>
      <c r="I127" s="1"/>
    </row>
    <row r="128" spans="1:9">
      <c r="A128" s="25" t="s">
        <v>22</v>
      </c>
      <c r="B128" s="10"/>
      <c r="C128" s="57">
        <v>6900</v>
      </c>
      <c r="D128" s="61">
        <v>0</v>
      </c>
      <c r="E128" s="32" t="s">
        <v>133</v>
      </c>
      <c r="F128" s="1"/>
      <c r="G128" s="1"/>
      <c r="H128" s="1"/>
      <c r="I128" s="1"/>
    </row>
    <row r="129" spans="1:9" ht="22.5">
      <c r="A129" s="49" t="s">
        <v>6</v>
      </c>
      <c r="B129" s="10"/>
      <c r="C129" s="46">
        <v>196401.48</v>
      </c>
      <c r="D129" s="33">
        <v>23089.67</v>
      </c>
      <c r="E129" s="65" t="s">
        <v>141</v>
      </c>
      <c r="F129" s="1"/>
      <c r="G129" s="1"/>
      <c r="H129" s="1"/>
      <c r="I129" s="1"/>
    </row>
    <row r="130" spans="1:9">
      <c r="A130" s="4" t="s">
        <v>13</v>
      </c>
      <c r="B130" s="10"/>
      <c r="C130" s="24">
        <v>100000</v>
      </c>
      <c r="D130" s="24">
        <v>0</v>
      </c>
      <c r="E130" s="32" t="s">
        <v>142</v>
      </c>
      <c r="F130" s="1"/>
      <c r="G130" s="1"/>
      <c r="H130" s="1"/>
      <c r="I130" s="1"/>
    </row>
    <row r="131" spans="1:9" ht="27" customHeight="1">
      <c r="A131" s="118" t="s">
        <v>55</v>
      </c>
      <c r="B131" s="119"/>
      <c r="C131" s="40">
        <f>SUM(C132)</f>
        <v>24000</v>
      </c>
      <c r="D131" s="40">
        <f>SUM(D132)</f>
        <v>12000</v>
      </c>
      <c r="E131" s="29"/>
      <c r="F131" s="1"/>
      <c r="G131" s="1"/>
      <c r="H131" s="1"/>
      <c r="I131" s="1"/>
    </row>
    <row r="132" spans="1:9">
      <c r="A132" s="120" t="s">
        <v>4</v>
      </c>
      <c r="B132" s="121"/>
      <c r="C132" s="20">
        <f>SUM(C133:C133)</f>
        <v>24000</v>
      </c>
      <c r="D132" s="20">
        <f>SUM(D133:D133)</f>
        <v>12000</v>
      </c>
      <c r="E132" s="12"/>
      <c r="F132" s="1"/>
      <c r="G132" s="1"/>
      <c r="H132" s="1"/>
      <c r="I132" s="1"/>
    </row>
    <row r="133" spans="1:9">
      <c r="A133" s="49" t="s">
        <v>37</v>
      </c>
      <c r="B133" s="62"/>
      <c r="C133" s="63">
        <v>24000</v>
      </c>
      <c r="D133" s="64">
        <v>12000</v>
      </c>
      <c r="E133" s="12" t="s">
        <v>54</v>
      </c>
      <c r="F133" s="1"/>
      <c r="G133" s="1"/>
      <c r="H133" s="1"/>
      <c r="I133" s="1"/>
    </row>
    <row r="134" spans="1:9" ht="35.25" customHeight="1">
      <c r="A134" s="118" t="s">
        <v>56</v>
      </c>
      <c r="B134" s="119"/>
      <c r="C134" s="82">
        <f>SUM(C135)</f>
        <v>10000</v>
      </c>
      <c r="D134" s="82">
        <f>SUM(D135)</f>
        <v>0</v>
      </c>
      <c r="E134" s="29"/>
    </row>
    <row r="135" spans="1:9">
      <c r="A135" s="120" t="s">
        <v>4</v>
      </c>
      <c r="B135" s="121"/>
      <c r="C135" s="20">
        <f>SUM(C136)</f>
        <v>10000</v>
      </c>
      <c r="D135" s="20">
        <f>SUM(D136)</f>
        <v>0</v>
      </c>
      <c r="E135" s="73" t="s">
        <v>58</v>
      </c>
    </row>
    <row r="136" spans="1:9">
      <c r="A136" s="49" t="s">
        <v>6</v>
      </c>
      <c r="B136" s="10"/>
      <c r="C136" s="46">
        <v>10000</v>
      </c>
      <c r="D136" s="33">
        <v>0</v>
      </c>
      <c r="E136" s="12"/>
    </row>
    <row r="137" spans="1:9" ht="24.75" customHeight="1">
      <c r="A137" s="193" t="s">
        <v>57</v>
      </c>
      <c r="B137" s="194"/>
      <c r="C137" s="101">
        <f>SUM(C138)</f>
        <v>151000</v>
      </c>
      <c r="D137" s="101">
        <f>SUM(D138)</f>
        <v>117601.43</v>
      </c>
      <c r="E137" s="72"/>
    </row>
    <row r="138" spans="1:9" ht="15" customHeight="1">
      <c r="A138" s="120" t="s">
        <v>4</v>
      </c>
      <c r="B138" s="121"/>
      <c r="C138" s="20">
        <f>SUM(C139)</f>
        <v>151000</v>
      </c>
      <c r="D138" s="20">
        <f>SUM(D139)</f>
        <v>117601.43</v>
      </c>
      <c r="E138" s="148" t="s">
        <v>143</v>
      </c>
    </row>
    <row r="139" spans="1:9">
      <c r="A139" s="49" t="s">
        <v>6</v>
      </c>
      <c r="B139" s="10"/>
      <c r="C139" s="46">
        <v>151000</v>
      </c>
      <c r="D139" s="33">
        <v>117601.43</v>
      </c>
      <c r="E139" s="149"/>
    </row>
    <row r="140" spans="1:9" ht="25.5" customHeight="1">
      <c r="A140" s="118" t="s">
        <v>59</v>
      </c>
      <c r="B140" s="119"/>
      <c r="C140" s="40">
        <f>SUM(C141+C143)</f>
        <v>3106195.77</v>
      </c>
      <c r="D140" s="102">
        <f>SUM(D141+D143)</f>
        <v>1400873</v>
      </c>
      <c r="E140" s="29"/>
    </row>
    <row r="141" spans="1:9">
      <c r="A141" s="120" t="s">
        <v>4</v>
      </c>
      <c r="B141" s="121"/>
      <c r="C141" s="20">
        <f>SUM(C142)</f>
        <v>2966195.77</v>
      </c>
      <c r="D141" s="20">
        <f>SUM(D142)</f>
        <v>1400873</v>
      </c>
      <c r="E141" s="56" t="s">
        <v>144</v>
      </c>
    </row>
    <row r="142" spans="1:9">
      <c r="A142" s="49" t="s">
        <v>6</v>
      </c>
      <c r="B142" s="10"/>
      <c r="C142" s="46">
        <v>2966195.77</v>
      </c>
      <c r="D142" s="33">
        <v>1400873</v>
      </c>
      <c r="E142" s="60" t="s">
        <v>145</v>
      </c>
    </row>
    <row r="143" spans="1:9">
      <c r="A143" s="100" t="s">
        <v>13</v>
      </c>
      <c r="B143" s="10"/>
      <c r="C143" s="39">
        <v>140000</v>
      </c>
      <c r="D143" s="39">
        <v>0</v>
      </c>
      <c r="E143" s="32" t="s">
        <v>142</v>
      </c>
    </row>
    <row r="144" spans="1:9" ht="24" customHeight="1">
      <c r="A144" s="118" t="s">
        <v>60</v>
      </c>
      <c r="B144" s="119"/>
      <c r="C144" s="40">
        <f>SUM(C145)</f>
        <v>151400</v>
      </c>
      <c r="D144" s="40">
        <f>SUM(D145)</f>
        <v>146443</v>
      </c>
      <c r="E144" s="29"/>
    </row>
    <row r="145" spans="1:5">
      <c r="A145" s="120" t="s">
        <v>4</v>
      </c>
      <c r="B145" s="121"/>
      <c r="C145" s="20">
        <f>SUM(C146)</f>
        <v>151400</v>
      </c>
      <c r="D145" s="20">
        <f>SUM(D146)</f>
        <v>146443</v>
      </c>
      <c r="E145" s="132" t="s">
        <v>146</v>
      </c>
    </row>
    <row r="146" spans="1:5">
      <c r="A146" s="49" t="s">
        <v>6</v>
      </c>
      <c r="B146" s="10"/>
      <c r="C146" s="46">
        <v>151400</v>
      </c>
      <c r="D146" s="33">
        <v>146443</v>
      </c>
      <c r="E146" s="133"/>
    </row>
    <row r="147" spans="1:5" ht="25.5" customHeight="1">
      <c r="A147" s="118" t="s">
        <v>147</v>
      </c>
      <c r="B147" s="119"/>
      <c r="C147" s="102">
        <f>SUM(C148)</f>
        <v>6000</v>
      </c>
      <c r="D147" s="102">
        <f>SUM(D148)</f>
        <v>6000</v>
      </c>
      <c r="E147" s="29"/>
    </row>
    <row r="148" spans="1:5">
      <c r="A148" s="120" t="s">
        <v>4</v>
      </c>
      <c r="B148" s="121"/>
      <c r="C148" s="20">
        <f>SUM(C149)</f>
        <v>6000</v>
      </c>
      <c r="D148" s="20">
        <f>SUM(D149)</f>
        <v>6000</v>
      </c>
      <c r="E148" s="132" t="s">
        <v>148</v>
      </c>
    </row>
    <row r="149" spans="1:5">
      <c r="A149" s="104" t="s">
        <v>6</v>
      </c>
      <c r="B149" s="10"/>
      <c r="C149" s="46">
        <v>6000</v>
      </c>
      <c r="D149" s="33">
        <v>6000</v>
      </c>
      <c r="E149" s="133"/>
    </row>
    <row r="150" spans="1:5" ht="48.75" customHeight="1">
      <c r="A150" s="118" t="s">
        <v>61</v>
      </c>
      <c r="B150" s="119"/>
      <c r="C150" s="40">
        <f>SUM(C151)</f>
        <v>92776</v>
      </c>
      <c r="D150" s="40">
        <f>SUM(D151)</f>
        <v>43776</v>
      </c>
      <c r="E150" s="29"/>
    </row>
    <row r="151" spans="1:5">
      <c r="A151" s="120" t="s">
        <v>4</v>
      </c>
      <c r="B151" s="121"/>
      <c r="C151" s="20">
        <f>SUM(C152)</f>
        <v>92776</v>
      </c>
      <c r="D151" s="20">
        <f>SUM(D152)</f>
        <v>43776</v>
      </c>
      <c r="E151" s="56" t="s">
        <v>62</v>
      </c>
    </row>
    <row r="152" spans="1:5">
      <c r="A152" s="49" t="s">
        <v>6</v>
      </c>
      <c r="B152" s="10"/>
      <c r="C152" s="46">
        <v>92776</v>
      </c>
      <c r="D152" s="33">
        <v>43776</v>
      </c>
      <c r="E152" s="60" t="s">
        <v>63</v>
      </c>
    </row>
    <row r="153" spans="1:5" ht="39" customHeight="1">
      <c r="A153" s="124" t="s">
        <v>64</v>
      </c>
      <c r="B153" s="124"/>
      <c r="C153" s="82">
        <f>SUM(C154)</f>
        <v>938145.52</v>
      </c>
      <c r="D153" s="82">
        <f>SUM(D154)</f>
        <v>553389.30000000005</v>
      </c>
      <c r="E153" s="199"/>
    </row>
    <row r="154" spans="1:5">
      <c r="A154" s="120" t="s">
        <v>4</v>
      </c>
      <c r="B154" s="121"/>
      <c r="C154" s="20">
        <f>SUM(C155)</f>
        <v>938145.52</v>
      </c>
      <c r="D154" s="20">
        <f>SUM(D155)</f>
        <v>553389.30000000005</v>
      </c>
      <c r="E154" s="132" t="s">
        <v>151</v>
      </c>
    </row>
    <row r="155" spans="1:5" ht="20.25" customHeight="1">
      <c r="A155" s="49" t="s">
        <v>6</v>
      </c>
      <c r="B155" s="10"/>
      <c r="C155" s="46">
        <v>938145.52</v>
      </c>
      <c r="D155" s="33">
        <v>553389.30000000005</v>
      </c>
      <c r="E155" s="133"/>
    </row>
    <row r="156" spans="1:5">
      <c r="A156" s="134" t="s">
        <v>65</v>
      </c>
      <c r="B156" s="134"/>
      <c r="C156" s="134"/>
      <c r="D156" s="134"/>
      <c r="E156" s="134"/>
    </row>
    <row r="157" spans="1:5">
      <c r="A157" s="21" t="s">
        <v>15</v>
      </c>
      <c r="B157" s="22"/>
      <c r="C157" s="74">
        <v>103</v>
      </c>
      <c r="D157" s="75"/>
      <c r="E157" s="76"/>
    </row>
    <row r="158" spans="1:5" ht="24.75" customHeight="1">
      <c r="A158" s="37" t="s">
        <v>16</v>
      </c>
      <c r="B158" s="38"/>
      <c r="C158" s="125" t="s">
        <v>152</v>
      </c>
      <c r="D158" s="126"/>
      <c r="E158" s="127"/>
    </row>
    <row r="159" spans="1:5">
      <c r="A159" s="37" t="s">
        <v>17</v>
      </c>
      <c r="B159" s="38"/>
      <c r="C159" s="141" t="s">
        <v>153</v>
      </c>
      <c r="D159" s="142"/>
      <c r="E159" s="77"/>
    </row>
    <row r="160" spans="1:5">
      <c r="A160" s="37" t="s">
        <v>18</v>
      </c>
      <c r="B160" s="38"/>
      <c r="C160" s="128" t="s">
        <v>154</v>
      </c>
      <c r="D160" s="128"/>
      <c r="E160" s="128"/>
    </row>
    <row r="161" spans="1:5" ht="26.25" customHeight="1">
      <c r="A161" s="37" t="s">
        <v>19</v>
      </c>
      <c r="B161" s="38"/>
      <c r="C161" s="129" t="s">
        <v>66</v>
      </c>
      <c r="D161" s="130"/>
      <c r="E161" s="131"/>
    </row>
    <row r="162" spans="1:5" ht="25.5" customHeight="1">
      <c r="A162" s="37" t="s">
        <v>20</v>
      </c>
      <c r="B162" s="38"/>
      <c r="C162" s="129" t="s">
        <v>155</v>
      </c>
      <c r="D162" s="130"/>
      <c r="E162" s="131"/>
    </row>
    <row r="163" spans="1:5" ht="36" customHeight="1">
      <c r="A163" s="118" t="s">
        <v>156</v>
      </c>
      <c r="B163" s="119"/>
      <c r="C163" s="109">
        <f>SUM(C164)</f>
        <v>20000</v>
      </c>
      <c r="D163" s="109">
        <f>SUM(D164)</f>
        <v>0</v>
      </c>
      <c r="E163" s="29"/>
    </row>
    <row r="164" spans="1:5">
      <c r="A164" s="157" t="s">
        <v>4</v>
      </c>
      <c r="B164" s="200"/>
      <c r="C164" s="20">
        <v>20000</v>
      </c>
      <c r="D164" s="20">
        <f>SUM(D165)</f>
        <v>0</v>
      </c>
      <c r="E164" s="143" t="s">
        <v>157</v>
      </c>
    </row>
    <row r="165" spans="1:5">
      <c r="A165" s="99" t="s">
        <v>10</v>
      </c>
      <c r="B165" s="2"/>
      <c r="C165" s="18" t="s">
        <v>14</v>
      </c>
      <c r="D165" s="112">
        <v>0</v>
      </c>
      <c r="E165" s="145"/>
    </row>
    <row r="166" spans="1:5" ht="36" customHeight="1">
      <c r="A166" s="118" t="s">
        <v>67</v>
      </c>
      <c r="B166" s="119"/>
      <c r="C166" s="40">
        <f>SUM(C167)</f>
        <v>105000</v>
      </c>
      <c r="D166" s="109">
        <f>SUM(D167)</f>
        <v>40000</v>
      </c>
      <c r="E166" s="29"/>
    </row>
    <row r="167" spans="1:5">
      <c r="A167" s="120" t="s">
        <v>4</v>
      </c>
      <c r="B167" s="121"/>
      <c r="C167" s="20">
        <f>SUM(C168)</f>
        <v>105000</v>
      </c>
      <c r="D167" s="20">
        <f>SUM(D168)</f>
        <v>40000</v>
      </c>
      <c r="E167" s="56" t="s">
        <v>158</v>
      </c>
    </row>
    <row r="168" spans="1:5" ht="23.25">
      <c r="A168" s="49" t="s">
        <v>6</v>
      </c>
      <c r="B168" s="10"/>
      <c r="C168" s="46">
        <v>105000</v>
      </c>
      <c r="D168" s="33">
        <v>40000</v>
      </c>
      <c r="E168" s="69" t="s">
        <v>68</v>
      </c>
    </row>
    <row r="169" spans="1:5" ht="25.5" customHeight="1">
      <c r="A169" s="118" t="s">
        <v>69</v>
      </c>
      <c r="B169" s="119"/>
      <c r="C169" s="40">
        <f>SUM(C170)</f>
        <v>18500</v>
      </c>
      <c r="D169" s="40">
        <f>SUM(D170)</f>
        <v>0</v>
      </c>
      <c r="E169" s="29"/>
    </row>
    <row r="170" spans="1:5">
      <c r="A170" s="120" t="s">
        <v>4</v>
      </c>
      <c r="B170" s="121"/>
      <c r="C170" s="20">
        <f>SUM(C171)</f>
        <v>18500</v>
      </c>
      <c r="D170" s="20">
        <f>SUM(D171)</f>
        <v>0</v>
      </c>
      <c r="E170" s="70" t="s">
        <v>159</v>
      </c>
    </row>
    <row r="171" spans="1:5">
      <c r="A171" s="49" t="s">
        <v>6</v>
      </c>
      <c r="B171" s="10"/>
      <c r="C171" s="46">
        <v>18500</v>
      </c>
      <c r="D171" s="33">
        <v>0</v>
      </c>
      <c r="E171" s="99" t="s">
        <v>160</v>
      </c>
    </row>
    <row r="172" spans="1:5" ht="37.5" customHeight="1">
      <c r="A172" s="118" t="s">
        <v>161</v>
      </c>
      <c r="B172" s="119"/>
      <c r="C172" s="109">
        <f>SUM(C173)</f>
        <v>361000</v>
      </c>
      <c r="D172" s="109">
        <f>SUM(D173)</f>
        <v>0</v>
      </c>
      <c r="E172" s="29"/>
    </row>
    <row r="173" spans="1:5">
      <c r="A173" s="120" t="s">
        <v>4</v>
      </c>
      <c r="B173" s="121"/>
      <c r="C173" s="20">
        <f>SUM(C174)</f>
        <v>361000</v>
      </c>
      <c r="D173" s="20">
        <f>SUM(D174)</f>
        <v>0</v>
      </c>
      <c r="E173" s="201" t="s">
        <v>162</v>
      </c>
    </row>
    <row r="174" spans="1:5">
      <c r="A174" s="110" t="s">
        <v>6</v>
      </c>
      <c r="B174" s="10"/>
      <c r="C174" s="46">
        <v>361000</v>
      </c>
      <c r="D174" s="33">
        <v>0</v>
      </c>
      <c r="E174" s="202"/>
    </row>
    <row r="175" spans="1:5" ht="26.25" customHeight="1">
      <c r="A175" s="118" t="s">
        <v>70</v>
      </c>
      <c r="B175" s="119"/>
      <c r="C175" s="40">
        <f>SUM(C176+C178)</f>
        <v>947980.92</v>
      </c>
      <c r="D175" s="40">
        <f>SUM(D176+D178)</f>
        <v>137035.91</v>
      </c>
      <c r="E175" s="29"/>
    </row>
    <row r="176" spans="1:5">
      <c r="A176" s="120" t="s">
        <v>4</v>
      </c>
      <c r="B176" s="121"/>
      <c r="C176" s="20">
        <f>SUM(C177)</f>
        <v>120980.92</v>
      </c>
      <c r="D176" s="20">
        <f>SUM(D177)</f>
        <v>0</v>
      </c>
      <c r="E176" s="12"/>
    </row>
    <row r="177" spans="1:5">
      <c r="A177" s="49" t="s">
        <v>6</v>
      </c>
      <c r="B177" s="10"/>
      <c r="C177" s="46">
        <v>120980.92</v>
      </c>
      <c r="D177" s="33">
        <v>0</v>
      </c>
      <c r="E177" s="12" t="s">
        <v>71</v>
      </c>
    </row>
    <row r="178" spans="1:5" ht="57" customHeight="1">
      <c r="A178" s="36" t="s">
        <v>13</v>
      </c>
      <c r="B178" s="10"/>
      <c r="C178" s="39">
        <v>827000</v>
      </c>
      <c r="D178" s="39">
        <v>137035.91</v>
      </c>
      <c r="E178" s="111" t="s">
        <v>163</v>
      </c>
    </row>
    <row r="179" spans="1:5">
      <c r="A179" s="203" t="s">
        <v>164</v>
      </c>
      <c r="B179" s="203"/>
      <c r="C179" s="203"/>
      <c r="D179" s="203"/>
      <c r="E179" s="203"/>
    </row>
    <row r="180" spans="1:5">
      <c r="A180" s="204" t="s">
        <v>15</v>
      </c>
      <c r="B180" s="205"/>
      <c r="C180" s="206" t="s">
        <v>165</v>
      </c>
      <c r="D180" s="207"/>
      <c r="E180" s="208"/>
    </row>
    <row r="181" spans="1:5">
      <c r="A181" s="209" t="s">
        <v>16</v>
      </c>
      <c r="B181" s="210"/>
      <c r="C181" s="211" t="s">
        <v>166</v>
      </c>
      <c r="D181" s="212"/>
      <c r="E181" s="213"/>
    </row>
    <row r="182" spans="1:5">
      <c r="A182" s="209" t="s">
        <v>17</v>
      </c>
      <c r="B182" s="210"/>
      <c r="C182" s="214" t="s">
        <v>167</v>
      </c>
      <c r="D182" s="215"/>
      <c r="E182" s="220"/>
    </row>
    <row r="183" spans="1:5">
      <c r="A183" s="209" t="s">
        <v>18</v>
      </c>
      <c r="B183" s="210"/>
      <c r="C183" s="216" t="s">
        <v>168</v>
      </c>
      <c r="D183" s="216"/>
      <c r="E183" s="216"/>
    </row>
    <row r="184" spans="1:5">
      <c r="A184" s="209" t="s">
        <v>19</v>
      </c>
      <c r="B184" s="210"/>
      <c r="C184" s="217" t="s">
        <v>169</v>
      </c>
      <c r="D184" s="218"/>
      <c r="E184" s="219"/>
    </row>
    <row r="185" spans="1:5">
      <c r="A185" s="209" t="s">
        <v>20</v>
      </c>
      <c r="B185" s="210"/>
      <c r="C185" s="217" t="s">
        <v>170</v>
      </c>
      <c r="D185" s="218"/>
      <c r="E185" s="219"/>
    </row>
    <row r="186" spans="1:5" ht="46.5" customHeight="1">
      <c r="A186" s="124" t="s">
        <v>72</v>
      </c>
      <c r="B186" s="124"/>
      <c r="C186" s="82">
        <f>SUM(C187)</f>
        <v>16000</v>
      </c>
      <c r="D186" s="82">
        <f>SUM(D187)</f>
        <v>0</v>
      </c>
      <c r="E186" s="29"/>
    </row>
    <row r="187" spans="1:5">
      <c r="A187" s="120" t="s">
        <v>4</v>
      </c>
      <c r="B187" s="121"/>
      <c r="C187" s="20">
        <f>SUM(C188)</f>
        <v>16000</v>
      </c>
      <c r="D187" s="20">
        <f>SUM(D188)</f>
        <v>0</v>
      </c>
      <c r="E187" s="146" t="s">
        <v>171</v>
      </c>
    </row>
    <row r="188" spans="1:5" ht="35.25" customHeight="1">
      <c r="A188" s="49" t="s">
        <v>6</v>
      </c>
      <c r="B188" s="10"/>
      <c r="C188" s="46">
        <v>16000</v>
      </c>
      <c r="D188" s="33">
        <v>0</v>
      </c>
      <c r="E188" s="147"/>
    </row>
    <row r="189" spans="1:5" ht="36.75" customHeight="1">
      <c r="A189" s="118" t="s">
        <v>74</v>
      </c>
      <c r="B189" s="119"/>
      <c r="C189" s="40">
        <f>SUM(C190)</f>
        <v>4000</v>
      </c>
      <c r="D189" s="40">
        <f>SUM(D190)</f>
        <v>0</v>
      </c>
      <c r="E189" s="29"/>
    </row>
    <row r="190" spans="1:5">
      <c r="A190" s="120" t="s">
        <v>4</v>
      </c>
      <c r="B190" s="121"/>
      <c r="C190" s="20">
        <f>SUM(C191)</f>
        <v>4000</v>
      </c>
      <c r="D190" s="20">
        <f>SUM(D191)</f>
        <v>0</v>
      </c>
      <c r="E190" s="56" t="s">
        <v>172</v>
      </c>
    </row>
    <row r="191" spans="1:5">
      <c r="A191" s="49" t="s">
        <v>6</v>
      </c>
      <c r="B191" s="10"/>
      <c r="C191" s="46">
        <v>4000</v>
      </c>
      <c r="D191" s="33">
        <v>0</v>
      </c>
      <c r="E191" s="71" t="s">
        <v>73</v>
      </c>
    </row>
    <row r="192" spans="1:5" ht="35.25" customHeight="1">
      <c r="A192" s="118" t="s">
        <v>75</v>
      </c>
      <c r="B192" s="119"/>
      <c r="C192" s="40">
        <f>SUM(C193+C196)</f>
        <v>270500</v>
      </c>
      <c r="D192" s="109">
        <f>SUM(D193+D196)</f>
        <v>0</v>
      </c>
      <c r="E192" s="29"/>
    </row>
    <row r="193" spans="1:5">
      <c r="A193" s="120" t="s">
        <v>4</v>
      </c>
      <c r="B193" s="121"/>
      <c r="C193" s="20">
        <f>SUM(C194:C195)</f>
        <v>20500</v>
      </c>
      <c r="D193" s="20">
        <f>SUM(D194:D195)</f>
        <v>0</v>
      </c>
      <c r="E193" s="146" t="s">
        <v>174</v>
      </c>
    </row>
    <row r="194" spans="1:5">
      <c r="A194" s="25" t="s">
        <v>5</v>
      </c>
      <c r="B194" s="47"/>
      <c r="C194" s="6">
        <v>1500</v>
      </c>
      <c r="D194" s="61">
        <v>0</v>
      </c>
      <c r="E194" s="221"/>
    </row>
    <row r="195" spans="1:5">
      <c r="A195" s="49" t="s">
        <v>6</v>
      </c>
      <c r="B195" s="10"/>
      <c r="C195" s="46">
        <v>19000</v>
      </c>
      <c r="D195" s="33">
        <v>0</v>
      </c>
      <c r="E195" s="147"/>
    </row>
    <row r="196" spans="1:5" ht="34.5">
      <c r="A196" s="107" t="s">
        <v>13</v>
      </c>
      <c r="B196" s="10"/>
      <c r="C196" s="39">
        <v>250000</v>
      </c>
      <c r="D196" s="39">
        <v>0</v>
      </c>
      <c r="E196" s="108" t="s">
        <v>173</v>
      </c>
    </row>
    <row r="197" spans="1:5" ht="35.25" customHeight="1">
      <c r="A197" s="118" t="s">
        <v>76</v>
      </c>
      <c r="B197" s="119"/>
      <c r="C197" s="40">
        <f>SUM(C198)</f>
        <v>20000</v>
      </c>
      <c r="D197" s="40">
        <f>SUM(D198)</f>
        <v>8000</v>
      </c>
      <c r="E197" s="29"/>
    </row>
    <row r="198" spans="1:5">
      <c r="A198" s="120" t="s">
        <v>4</v>
      </c>
      <c r="B198" s="121"/>
      <c r="C198" s="78">
        <f>SUM(C199)</f>
        <v>20000</v>
      </c>
      <c r="D198" s="78">
        <f>SUM(D199:D199)</f>
        <v>8000</v>
      </c>
      <c r="E198" s="56" t="s">
        <v>77</v>
      </c>
    </row>
    <row r="199" spans="1:5">
      <c r="A199" s="49" t="s">
        <v>6</v>
      </c>
      <c r="B199" s="10"/>
      <c r="C199" s="79">
        <v>20000</v>
      </c>
      <c r="D199" s="80">
        <v>8000</v>
      </c>
      <c r="E199" s="60" t="s">
        <v>78</v>
      </c>
    </row>
    <row r="200" spans="1:5" ht="45" customHeight="1">
      <c r="A200" s="118" t="s">
        <v>79</v>
      </c>
      <c r="B200" s="119"/>
      <c r="C200" s="40">
        <f>SUM(C201)</f>
        <v>79000</v>
      </c>
      <c r="D200" s="40">
        <f>SUM(D201)</f>
        <v>0</v>
      </c>
      <c r="E200" s="29"/>
    </row>
    <row r="201" spans="1:5">
      <c r="A201" s="120" t="s">
        <v>4</v>
      </c>
      <c r="B201" s="121"/>
      <c r="C201" s="78">
        <f>SUM(C202)</f>
        <v>79000</v>
      </c>
      <c r="D201" s="78">
        <f>SUM(D202:D202)</f>
        <v>0</v>
      </c>
      <c r="E201" s="222" t="s">
        <v>175</v>
      </c>
    </row>
    <row r="202" spans="1:5">
      <c r="A202" s="49" t="s">
        <v>6</v>
      </c>
      <c r="B202" s="10"/>
      <c r="C202" s="79">
        <v>79000</v>
      </c>
      <c r="D202" s="80">
        <v>0</v>
      </c>
      <c r="E202" s="223"/>
    </row>
    <row r="203" spans="1:5" ht="36" customHeight="1">
      <c r="A203" s="118" t="s">
        <v>80</v>
      </c>
      <c r="B203" s="119"/>
      <c r="C203" s="40">
        <f>SUM(C204)</f>
        <v>64500</v>
      </c>
      <c r="D203" s="40">
        <f>SUM(D204)</f>
        <v>25000</v>
      </c>
      <c r="E203" s="29"/>
    </row>
    <row r="204" spans="1:5" ht="39" customHeight="1">
      <c r="A204" s="122" t="s">
        <v>4</v>
      </c>
      <c r="B204" s="123"/>
      <c r="C204" s="78">
        <f>SUM(C205)</f>
        <v>64500</v>
      </c>
      <c r="D204" s="78">
        <f>SUM(D205:D205)</f>
        <v>25000</v>
      </c>
      <c r="E204" s="174" t="s">
        <v>178</v>
      </c>
    </row>
    <row r="205" spans="1:5" ht="51" customHeight="1">
      <c r="A205" s="49" t="s">
        <v>6</v>
      </c>
      <c r="B205" s="10"/>
      <c r="C205" s="79">
        <v>64500</v>
      </c>
      <c r="D205" s="80">
        <v>25000</v>
      </c>
      <c r="E205" s="175"/>
    </row>
    <row r="206" spans="1:5" ht="27" customHeight="1">
      <c r="A206" s="124" t="s">
        <v>81</v>
      </c>
      <c r="B206" s="124"/>
      <c r="C206" s="82">
        <f>SUM(C207)</f>
        <v>1200000</v>
      </c>
      <c r="D206" s="82">
        <f>SUM(D207)</f>
        <v>182000</v>
      </c>
      <c r="E206" s="29"/>
    </row>
    <row r="207" spans="1:5">
      <c r="A207" s="122" t="s">
        <v>13</v>
      </c>
      <c r="B207" s="123"/>
      <c r="C207" s="81">
        <v>1200000</v>
      </c>
      <c r="D207" s="81">
        <v>182000</v>
      </c>
      <c r="E207" s="2" t="s">
        <v>176</v>
      </c>
    </row>
    <row r="208" spans="1:5" ht="24" customHeight="1">
      <c r="A208" s="118" t="s">
        <v>82</v>
      </c>
      <c r="B208" s="119"/>
      <c r="C208" s="82">
        <f>SUM(C209)</f>
        <v>35000</v>
      </c>
      <c r="D208" s="82">
        <f>SUM(D209)</f>
        <v>23860</v>
      </c>
      <c r="E208" s="29"/>
    </row>
    <row r="209" spans="1:5">
      <c r="A209" s="122" t="s">
        <v>4</v>
      </c>
      <c r="B209" s="123"/>
      <c r="C209" s="78">
        <f>SUM(C210)</f>
        <v>35000</v>
      </c>
      <c r="D209" s="78">
        <f>SUM(D210:D210)</f>
        <v>23860</v>
      </c>
      <c r="E209" s="132" t="s">
        <v>177</v>
      </c>
    </row>
    <row r="210" spans="1:5" ht="99" customHeight="1">
      <c r="A210" s="66" t="s">
        <v>6</v>
      </c>
      <c r="B210" s="10"/>
      <c r="C210" s="79">
        <v>35000</v>
      </c>
      <c r="D210" s="80">
        <v>23860</v>
      </c>
      <c r="E210" s="133"/>
    </row>
    <row r="211" spans="1:5">
      <c r="A211" s="150" t="s">
        <v>83</v>
      </c>
      <c r="B211" s="192"/>
      <c r="C211" s="88">
        <f>SUM(C5+C8+C11+C14+C17+C20+C41+C44+C58+C61+C68+C72+C91+C96+C102+C106+C109+C112+C115+C118+C122+C125+C131+C134+C137+C140+C144+C147+C150+C153+C163+C166+C169+C172+C175+C186+C189+C192+C197+C200+C203+C206+C208)</f>
        <v>30594089.84</v>
      </c>
      <c r="D211" s="88">
        <f>SUM(D5+D8+D11+D14+D17+D20+D41+D44+D58+D61+D68+D72+D91+D96+D102+D106+D109+D112+D115+D118+D122+D125+D131+D134+D137+D140+D144+D147+D150+D153+D163+D166+D169+D172+D175+D186+D189+D192+D197+D200+D203+D206+D208)</f>
        <v>10037637.809999999</v>
      </c>
      <c r="E211" s="67" t="s">
        <v>14</v>
      </c>
    </row>
    <row r="212" spans="1:5">
      <c r="A212" s="2"/>
      <c r="B212" s="2"/>
      <c r="C212" s="87"/>
      <c r="D212" s="87"/>
      <c r="E212" s="2"/>
    </row>
    <row r="213" spans="1:5">
      <c r="A213" s="2"/>
      <c r="B213" s="2"/>
      <c r="C213" s="87"/>
      <c r="D213" s="87"/>
      <c r="E213" s="2"/>
    </row>
    <row r="214" spans="1:5">
      <c r="A214" s="2"/>
      <c r="B214" s="2"/>
      <c r="C214" s="87"/>
      <c r="D214" s="87"/>
      <c r="E214" s="2"/>
    </row>
    <row r="215" spans="1:5">
      <c r="A215" s="2"/>
      <c r="B215" s="2"/>
      <c r="C215" s="87"/>
      <c r="D215" s="87"/>
      <c r="E215" s="2"/>
    </row>
    <row r="216" spans="1:5">
      <c r="A216" s="2"/>
      <c r="B216" s="2"/>
      <c r="C216" s="87"/>
      <c r="D216" s="87"/>
      <c r="E216" s="2"/>
    </row>
    <row r="217" spans="1:5">
      <c r="A217" s="2"/>
      <c r="B217" s="2"/>
      <c r="C217" s="87"/>
      <c r="D217" s="87"/>
      <c r="E217" s="2"/>
    </row>
  </sheetData>
  <mergeCells count="155">
    <mergeCell ref="C182:E182"/>
    <mergeCell ref="E187:E188"/>
    <mergeCell ref="E193:E195"/>
    <mergeCell ref="E201:E202"/>
    <mergeCell ref="A17:B17"/>
    <mergeCell ref="A18:B18"/>
    <mergeCell ref="E18:E19"/>
    <mergeCell ref="A19:B19"/>
    <mergeCell ref="A27:E27"/>
    <mergeCell ref="A34:E34"/>
    <mergeCell ref="C35:E35"/>
    <mergeCell ref="A163:B163"/>
    <mergeCell ref="A164:B164"/>
    <mergeCell ref="E164:E165"/>
    <mergeCell ref="A207:B207"/>
    <mergeCell ref="A208:B208"/>
    <mergeCell ref="A209:B209"/>
    <mergeCell ref="E209:E210"/>
    <mergeCell ref="A211:B211"/>
    <mergeCell ref="A125:B125"/>
    <mergeCell ref="A126:B126"/>
    <mergeCell ref="A123:B123"/>
    <mergeCell ref="A122:B122"/>
    <mergeCell ref="A135:B135"/>
    <mergeCell ref="A141:B141"/>
    <mergeCell ref="A144:B144"/>
    <mergeCell ref="A145:B145"/>
    <mergeCell ref="E145:E146"/>
    <mergeCell ref="A150:B150"/>
    <mergeCell ref="A140:B140"/>
    <mergeCell ref="A138:B138"/>
    <mergeCell ref="A137:B137"/>
    <mergeCell ref="A172:B172"/>
    <mergeCell ref="A173:B173"/>
    <mergeCell ref="E173:E174"/>
    <mergeCell ref="A179:E179"/>
    <mergeCell ref="C181:E181"/>
    <mergeCell ref="E119:E121"/>
    <mergeCell ref="A118:B119"/>
    <mergeCell ref="C118:C119"/>
    <mergeCell ref="D118:D119"/>
    <mergeCell ref="A206:B206"/>
    <mergeCell ref="A92:B92"/>
    <mergeCell ref="A110:B110"/>
    <mergeCell ref="A112:B112"/>
    <mergeCell ref="A113:B113"/>
    <mergeCell ref="A120:B120"/>
    <mergeCell ref="A102:B102"/>
    <mergeCell ref="A103:B103"/>
    <mergeCell ref="A106:B106"/>
    <mergeCell ref="A107:B107"/>
    <mergeCell ref="A109:B109"/>
    <mergeCell ref="E93:E95"/>
    <mergeCell ref="A96:B96"/>
    <mergeCell ref="A97:B97"/>
    <mergeCell ref="A131:B131"/>
    <mergeCell ref="A132:B132"/>
    <mergeCell ref="A134:B134"/>
    <mergeCell ref="C183:E183"/>
    <mergeCell ref="C184:E184"/>
    <mergeCell ref="C185:E185"/>
    <mergeCell ref="A73:B73"/>
    <mergeCell ref="A85:B85"/>
    <mergeCell ref="A87:E87"/>
    <mergeCell ref="A88:B88"/>
    <mergeCell ref="A91:B91"/>
    <mergeCell ref="A66:B66"/>
    <mergeCell ref="A68:B68"/>
    <mergeCell ref="A69:B69"/>
    <mergeCell ref="A72:B72"/>
    <mergeCell ref="A4:B4"/>
    <mergeCell ref="A5:B5"/>
    <mergeCell ref="A2:E2"/>
    <mergeCell ref="A6:B6"/>
    <mergeCell ref="A7:B7"/>
    <mergeCell ref="A26:E26"/>
    <mergeCell ref="C29:E29"/>
    <mergeCell ref="A8:B8"/>
    <mergeCell ref="A9:B9"/>
    <mergeCell ref="A10:B10"/>
    <mergeCell ref="E9:E10"/>
    <mergeCell ref="A14:B14"/>
    <mergeCell ref="A15:B15"/>
    <mergeCell ref="A16:B16"/>
    <mergeCell ref="E15:E16"/>
    <mergeCell ref="A20:B20"/>
    <mergeCell ref="A21:B21"/>
    <mergeCell ref="A24:B24"/>
    <mergeCell ref="C28:E28"/>
    <mergeCell ref="E6:E7"/>
    <mergeCell ref="A11:B11"/>
    <mergeCell ref="A12:B12"/>
    <mergeCell ref="E12:E13"/>
    <mergeCell ref="A13:B13"/>
    <mergeCell ref="A60:B60"/>
    <mergeCell ref="C30:E30"/>
    <mergeCell ref="C32:E32"/>
    <mergeCell ref="C33:E33"/>
    <mergeCell ref="A41:B41"/>
    <mergeCell ref="A42:B42"/>
    <mergeCell ref="A43:B43"/>
    <mergeCell ref="C36:E36"/>
    <mergeCell ref="C37:E37"/>
    <mergeCell ref="C38:D38"/>
    <mergeCell ref="C39:E39"/>
    <mergeCell ref="C40:E40"/>
    <mergeCell ref="E42:E43"/>
    <mergeCell ref="A44:B44"/>
    <mergeCell ref="A45:B45"/>
    <mergeCell ref="A56:B56"/>
    <mergeCell ref="C31:D31"/>
    <mergeCell ref="C162:E162"/>
    <mergeCell ref="C159:D159"/>
    <mergeCell ref="A166:B166"/>
    <mergeCell ref="A167:B167"/>
    <mergeCell ref="E103:E105"/>
    <mergeCell ref="E107:E108"/>
    <mergeCell ref="A115:B115"/>
    <mergeCell ref="A116:B116"/>
    <mergeCell ref="E138:E139"/>
    <mergeCell ref="A147:B147"/>
    <mergeCell ref="A148:B148"/>
    <mergeCell ref="E148:E149"/>
    <mergeCell ref="A65:E65"/>
    <mergeCell ref="A61:B61"/>
    <mergeCell ref="A62:B62"/>
    <mergeCell ref="E62:E64"/>
    <mergeCell ref="A58:B58"/>
    <mergeCell ref="A59:B59"/>
    <mergeCell ref="E59:E60"/>
    <mergeCell ref="A169:B169"/>
    <mergeCell ref="C158:E158"/>
    <mergeCell ref="C160:E160"/>
    <mergeCell ref="C161:E161"/>
    <mergeCell ref="A151:B151"/>
    <mergeCell ref="A153:B153"/>
    <mergeCell ref="A154:B154"/>
    <mergeCell ref="E154:E155"/>
    <mergeCell ref="A156:E156"/>
    <mergeCell ref="A186:B186"/>
    <mergeCell ref="A187:B187"/>
    <mergeCell ref="A189:B189"/>
    <mergeCell ref="A190:B190"/>
    <mergeCell ref="A170:B170"/>
    <mergeCell ref="A175:B175"/>
    <mergeCell ref="A176:B176"/>
    <mergeCell ref="A200:B200"/>
    <mergeCell ref="A201:B201"/>
    <mergeCell ref="A203:B203"/>
    <mergeCell ref="A204:B204"/>
    <mergeCell ref="E204:E205"/>
    <mergeCell ref="A192:B192"/>
    <mergeCell ref="A193:B193"/>
    <mergeCell ref="A197:B197"/>
    <mergeCell ref="A198:B198"/>
  </mergeCells>
  <printOptions horizontalCentered="1"/>
  <pageMargins left="0.11811023622047245" right="0.11811023622047245" top="0.35433070866141736" bottom="0.35433070866141736" header="0.31496062992125984" footer="0.11811023622047245"/>
  <pageSetup paperSize="9" orientation="landscape" verticalDpi="0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Wydatki_Ipółr2013</vt:lpstr>
      <vt:lpstr>Arkusz2</vt:lpstr>
      <vt:lpstr>Arkusz3</vt:lpstr>
      <vt:lpstr>Wydatki_Ipółr2013!Tytuły_wydruku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2013-08-09T12:52:15Z</dcterms:modified>
</cp:coreProperties>
</file>