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Wydatki_Ipółr2013" sheetId="1" r:id="rId1"/>
    <sheet name="Arkusz2" sheetId="2" r:id="rId2"/>
    <sheet name="Arkusz3" sheetId="3" r:id="rId3"/>
  </sheets>
  <definedNames>
    <definedName name="_xlnm.Print_Titles" localSheetId="0">Wydatki_Ipółr2013!$4:$4</definedName>
  </definedNames>
  <calcPr calcId="125725"/>
</workbook>
</file>

<file path=xl/calcChain.xml><?xml version="1.0" encoding="utf-8"?>
<calcChain xmlns="http://schemas.openxmlformats.org/spreadsheetml/2006/main">
  <c r="D229" i="1"/>
  <c r="C226"/>
  <c r="D198" l="1"/>
  <c r="D197" s="1"/>
  <c r="C198"/>
  <c r="D189"/>
  <c r="D188" s="1"/>
  <c r="C189"/>
  <c r="C146"/>
  <c r="C145" s="1"/>
  <c r="D146"/>
  <c r="D100"/>
  <c r="C100"/>
  <c r="D99"/>
  <c r="C99"/>
  <c r="D12"/>
  <c r="C12"/>
  <c r="D11"/>
  <c r="C11"/>
  <c r="D192"/>
  <c r="D191" s="1"/>
  <c r="C188"/>
  <c r="D165"/>
  <c r="C165"/>
  <c r="D164"/>
  <c r="C164"/>
  <c r="D74"/>
  <c r="D70" s="1"/>
  <c r="D69" s="1"/>
  <c r="D45"/>
  <c r="D44" s="1"/>
  <c r="D15"/>
  <c r="C15"/>
  <c r="D14"/>
  <c r="C14"/>
  <c r="D226"/>
  <c r="D225"/>
  <c r="C225"/>
  <c r="C229" s="1"/>
  <c r="D223"/>
  <c r="C223"/>
  <c r="D221"/>
  <c r="D220" s="1"/>
  <c r="C221"/>
  <c r="C220" s="1"/>
  <c r="D218"/>
  <c r="C218"/>
  <c r="D217"/>
  <c r="C217"/>
  <c r="C215"/>
  <c r="C214" s="1"/>
  <c r="D215"/>
  <c r="D214" s="1"/>
  <c r="D210"/>
  <c r="D209" s="1"/>
  <c r="C210"/>
  <c r="C209" s="1"/>
  <c r="C197"/>
  <c r="D195"/>
  <c r="C195"/>
  <c r="C194" s="1"/>
  <c r="D194"/>
  <c r="C192"/>
  <c r="C191" s="1"/>
  <c r="D171"/>
  <c r="D170" s="1"/>
  <c r="C171"/>
  <c r="C170" s="1"/>
  <c r="D168"/>
  <c r="C168"/>
  <c r="D167"/>
  <c r="C167"/>
  <c r="D145"/>
  <c r="D143"/>
  <c r="D142" s="1"/>
  <c r="C143"/>
  <c r="C142" s="1"/>
  <c r="D140"/>
  <c r="D139" s="1"/>
  <c r="C140"/>
  <c r="C139" s="1"/>
  <c r="D136"/>
  <c r="D135" s="1"/>
  <c r="C136"/>
  <c r="C135" s="1"/>
  <c r="D130"/>
  <c r="D129" s="1"/>
  <c r="C130"/>
  <c r="C129" s="1"/>
  <c r="D126"/>
  <c r="D125" s="1"/>
  <c r="C126"/>
  <c r="C125" s="1"/>
  <c r="D123"/>
  <c r="D121" s="1"/>
  <c r="C123"/>
  <c r="C121" s="1"/>
  <c r="D119"/>
  <c r="D118" s="1"/>
  <c r="C119"/>
  <c r="C118" s="1"/>
  <c r="D116"/>
  <c r="D115" s="1"/>
  <c r="C116"/>
  <c r="C115" s="1"/>
  <c r="D113"/>
  <c r="D112" s="1"/>
  <c r="C113"/>
  <c r="C112" s="1"/>
  <c r="D110"/>
  <c r="D109" s="1"/>
  <c r="C110"/>
  <c r="C109" s="1"/>
  <c r="D94"/>
  <c r="D93" s="1"/>
  <c r="C94"/>
  <c r="C93" s="1"/>
  <c r="D89"/>
  <c r="D88" s="1"/>
  <c r="C89"/>
  <c r="C88" s="1"/>
  <c r="D65"/>
  <c r="C65"/>
  <c r="C69"/>
  <c r="D66"/>
  <c r="C66"/>
  <c r="D59"/>
  <c r="D58" s="1"/>
  <c r="C59"/>
  <c r="C58" s="1"/>
  <c r="D56"/>
  <c r="D55" s="1"/>
  <c r="C56"/>
  <c r="C55" s="1"/>
  <c r="C43"/>
  <c r="D41"/>
  <c r="D40" s="1"/>
  <c r="C41"/>
  <c r="C40" s="1"/>
  <c r="D20"/>
  <c r="C20"/>
  <c r="D18"/>
  <c r="C18"/>
  <c r="C17" s="1"/>
  <c r="D17"/>
  <c r="D9"/>
  <c r="C9"/>
  <c r="C8" s="1"/>
  <c r="D8"/>
  <c r="D6"/>
  <c r="D5" s="1"/>
  <c r="C6"/>
  <c r="C5" s="1"/>
  <c r="D43" l="1"/>
</calcChain>
</file>

<file path=xl/sharedStrings.xml><?xml version="1.0" encoding="utf-8"?>
<sst xmlns="http://schemas.openxmlformats.org/spreadsheetml/2006/main" count="389" uniqueCount="206">
  <si>
    <t>Wyszczególnienie</t>
  </si>
  <si>
    <t>Plan</t>
  </si>
  <si>
    <t>Wykonanie</t>
  </si>
  <si>
    <t>Uwagi</t>
  </si>
  <si>
    <t>Wydatki bieżące, w tym</t>
  </si>
  <si>
    <t xml:space="preserve">  wynagrodzenia</t>
  </si>
  <si>
    <t xml:space="preserve">  pozostałe wydatki bieżące</t>
  </si>
  <si>
    <t>Dział 010 - Rolnictwo i łowiectwo,
rozdział 01008 - Melioracje wodne</t>
  </si>
  <si>
    <t>Dział 020 - Leśnictwo,
rozdział 02002 - Nadzór nad gospodarką leśną</t>
  </si>
  <si>
    <t>Dział 600 - Transport i łączność,
rozdział 60014 - Drogi publiczne powiatowe</t>
  </si>
  <si>
    <t xml:space="preserve">  remonty + koszty materiałów</t>
  </si>
  <si>
    <t xml:space="preserve">  media</t>
  </si>
  <si>
    <t>energia elektryczna</t>
  </si>
  <si>
    <t>Wydatki inwestycyjne</t>
  </si>
  <si>
    <t>x</t>
  </si>
  <si>
    <t>liczba osób, podmiotów objętych projektem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</si>
  <si>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</si>
  <si>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</si>
  <si>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</si>
  <si>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</si>
  <si>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</si>
  <si>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>Dział 700 - Gospodarka mieszkaniowa,
rozdział 70005 - Gospodarka gruntami i nieruchomościami</t>
  </si>
  <si>
    <t xml:space="preserve">  pochodne od wynagrodzeń</t>
  </si>
  <si>
    <t>ogółem, w tym:</t>
  </si>
  <si>
    <t>energia cieplna</t>
  </si>
  <si>
    <t>olej opałowy</t>
  </si>
  <si>
    <t xml:space="preserve">woda </t>
  </si>
  <si>
    <t>ścieki</t>
  </si>
  <si>
    <t xml:space="preserve">  Ilość zużycia :</t>
  </si>
  <si>
    <t>Dział 710 - Działalność usługowa,
rozdział 71013 - Prace geodezyjne i kartograficzne (nieinwestycyjne)</t>
  </si>
  <si>
    <t>Stan zatrudnienia</t>
  </si>
  <si>
    <t>Pracownicy</t>
  </si>
  <si>
    <t>Liczba stanowisk</t>
  </si>
  <si>
    <t>Liczba etatów</t>
  </si>
  <si>
    <t>Dział 750 - Administracja publiczna,
rozdział 75011 - Urzędy wojewódzkie</t>
  </si>
  <si>
    <t>Dział 750 - Administracja publiczna,
rozdział 75019 - Rady powiatów</t>
  </si>
  <si>
    <t xml:space="preserve">  świadczenia na rzecz osób fizycznych</t>
  </si>
  <si>
    <t>Dział 750 - Administracja publiczna,
rozdział 75020 - Starostwa powiatowe</t>
  </si>
  <si>
    <t>Obsługa</t>
  </si>
  <si>
    <t>Dział 750 - Administracja publiczna,
rozdział 75045 - Kwalifikacja wojskowa</t>
  </si>
  <si>
    <t>Dział 754 -  Bezpieczeństwo publiczne i ochrona przeciwpożarowa,
rozdział 75421 - Zarządzanie kryzysowe</t>
  </si>
  <si>
    <t>Dział 754 -  Bezpieczeństwo publiczne i ochrona przeciwpożarowa,
rozdział 75495 - Pozostała działalność</t>
  </si>
  <si>
    <t>Dział 757 -  Obsługa długu publicznego,
rozdział 75702 - Obsługa papierów wartościowych, kredytów i pożyczek jednostek samorządu terytorialnego</t>
  </si>
  <si>
    <t>Odsetki od kredytów oraz wyemitowanych obligacji.</t>
  </si>
  <si>
    <t>Dział 758 - Różne rozliczenia,
rozdział 75818 - Rezerwy ogólne i celowe</t>
  </si>
  <si>
    <t>Rezerwa ogólna budżetu.</t>
  </si>
  <si>
    <t>Dział 801 - Oświata i wychowanie,
rozdział 80120 - Licea ogólnokształcące</t>
  </si>
  <si>
    <t>Dział 801 - Oświata i wychowanie,
rozdział 80130 - Szkoły zawodowe</t>
  </si>
  <si>
    <t>Dział 801 - Oświata i wychowanie,
rozdział 80195 - Pozostała działalność</t>
  </si>
  <si>
    <t>Zasądzona renta dla poszkodowanego pacjenta.</t>
  </si>
  <si>
    <t>Dział 851 - Ochrona zdrowia,
rozdział 85111 - Szpitale ogólne</t>
  </si>
  <si>
    <t>Dział 851 - Ochrona zdrowia,
rozdział 85178 - Usuwanie skutków klęsk żywiołowych</t>
  </si>
  <si>
    <t>Dział 851 - Ochrona zdrowia,
rozdział 85195 - Pozostała działalność</t>
  </si>
  <si>
    <t>Dział 852 - Pomoc społeczna,
rozdział 85202 - Domy pomocy społecznej</t>
  </si>
  <si>
    <t>Dział 853 - Pozostałe zadania w zakresie polityki społecznej,
rozdział 85311 - Rehabilitacja zawodowa i społeczna osób niepełnosprawnych</t>
  </si>
  <si>
    <t xml:space="preserve">Dofinansowanie Powiatu 10 % kosztów funkcjonowania Warsztatów Terapii Zajęciowej w Gryfinie -  </t>
  </si>
  <si>
    <t>Dział 853 - Pozostałe zadania w zakresie polityki społecznej,
rozdział 85395 - Pozostała działalność</t>
  </si>
  <si>
    <t>Dział 854 - Edukacyjna opieka wychowawcza,
rozdział 85407 - Placówki wychowania pozaszkolnego</t>
  </si>
  <si>
    <t>Dział 854 - Edukacyjna opieka wychowawcza,
rozdział 85415 - Pomoc materialna dla uczniów</t>
  </si>
  <si>
    <t>Dział 854 - Edukacyjna opieka wychowawcza,
rozdział 85495 - Pozostała działalność</t>
  </si>
  <si>
    <t>Rezerwa celowa.</t>
  </si>
  <si>
    <t xml:space="preserve"> </t>
  </si>
  <si>
    <t xml:space="preserve">Dział 900 - Gospodarka komunalna i ochrona środowiska,
rozdział 90095 - Pozostała działalność </t>
  </si>
  <si>
    <t xml:space="preserve">Dział 921 - Kultura i ochrona dziedzictwa narodowego,
rozdział 92116 - Biblioteki </t>
  </si>
  <si>
    <t>Dotacje dla gmin; Gryfino i Chojna, z przeznaczeniem na realizację zawartych porozumień</t>
  </si>
  <si>
    <t>dotyczących powierzania zadań z zakresu powiatowej biblioteki publicznej.</t>
  </si>
  <si>
    <t xml:space="preserve">Dział 921 - Kultura i ochrona dziedzictwa narodowego,
rozdział 92120 - Ochrona zabytków i opieka nad zabytkami </t>
  </si>
  <si>
    <t xml:space="preserve">Dział 921 - Kultura i ochrona dziedzictwa narodowego,
rozdział 92195 - Pozostała działalność </t>
  </si>
  <si>
    <t xml:space="preserve">Dział 926 - Kultura fizyczna,
rozdział 92601 - Obiekty sportowe </t>
  </si>
  <si>
    <t xml:space="preserve">Dział 926 - Kultura fizyczna,
rozdział 92695 - Pozostała działalność </t>
  </si>
  <si>
    <t>Ogółem wydatki</t>
  </si>
  <si>
    <t>Dział 630 - Turystyka,
rozdział 63003 - Zadania w zakresie upowszechniania turystyki</t>
  </si>
  <si>
    <t>Dział 010 - Rolnictwo i łowiectwo,
rozdział 01005 - Prace geodezyjno - urządzeniowe na potrzeby rolnictwa</t>
  </si>
  <si>
    <t>Dział 020 - Leśnictwo,
rozdział 02001 - Gospodarka leśna</t>
  </si>
  <si>
    <t>Planowane usługi dotyczące przekwalifikowania gruntów rolnych na leśne.</t>
  </si>
  <si>
    <t>Planowane wydatki na opłacenie nadzoru nad lasami niestanowiącymi własności Skarbu Państwa na podstawie porozumień z nadleśnictwami oraz na inwentaryzację stanu tych lasów.</t>
  </si>
  <si>
    <t>odpady stałe</t>
  </si>
  <si>
    <t>Planowane wynagrodzenie bezosobowe za usługi.</t>
  </si>
  <si>
    <t>Merytoryczni</t>
  </si>
  <si>
    <t>Planowane składki ubezpieczenia społecznego od wynagrodzenia bezosobowego.</t>
  </si>
  <si>
    <t>Dział 852 - Pomoc społeczna,
rozdział 85295 - Pozostała działalność</t>
  </si>
  <si>
    <t>Zmniejszenie rodzin dysfunkcyjnych, ograniczenie liczby umieszczeń dzieci w placówkach opiekuńczo - wychowawczych i innych formach opieki zastępczej.</t>
  </si>
  <si>
    <t>Dotacja na realizację porozumienia z Gminą Gryfino o powierzeniu Młodzieżowemu Ośrodkowi</t>
  </si>
  <si>
    <t xml:space="preserve">Planowane środki przeznaczone na stypendia Rady Powiatu za wybitne wyniki oraz </t>
  </si>
  <si>
    <t>osiągnięcia w nauce (środki przekazywane są do budżetów szkół).</t>
  </si>
  <si>
    <t>Budowa boiska sportowego przy ZSP Nr 1 w Chojnie.</t>
  </si>
  <si>
    <t>Starostwo Powiatowe w Gryfinie - wykonanie wydatków za I półrocze 2014 r.</t>
  </si>
  <si>
    <t>Planowana dotacja na pomoc finansową dla Gminy Cedynia na konserwację i przywrócenie funkcjonalności urządzeń melioracji szczegółowych w obrębie Łukowic.</t>
  </si>
  <si>
    <t>Dział 010 - Rolnictwo i łowiectwo,
rozdział 01095 - pozostała działalność</t>
  </si>
  <si>
    <t>Zadanie zlecone. Prace geodezyjne - podział działki w obrębie Piaseczna w celu wydzielenia działki dożywotniej.</t>
  </si>
  <si>
    <r>
      <t xml:space="preserve">     - 32,5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</si>
  <si>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-  239 GJ</t>
  </si>
  <si>
    <t xml:space="preserve">      -  22.366 KWh</t>
  </si>
  <si>
    <r>
      <t xml:space="preserve">      -  88.028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</si>
  <si>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535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</si>
  <si>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812 m</t>
    </r>
    <r>
      <rPr>
        <vertAlign val="superscript"/>
        <sz val="9"/>
        <color theme="1"/>
        <rFont val="Arial"/>
        <family val="2"/>
        <charset val="238"/>
      </rPr>
      <t>3</t>
    </r>
  </si>
  <si>
    <t>Z wydatków bieżących 16.817,90,75 zł dotyczy wydatków zadań zleconych (gospodarowanie nieruchomościami Skarbu Państwa; kwota planowana 50.000,00 zł).</t>
  </si>
  <si>
    <t>Naprawa drzwi, serwis kosiarki w Chojnie, konserwacja sprzętu przeciwpożarowego, usunięcie awarii rur kanalizacyjnych.</t>
  </si>
  <si>
    <t>Wycena nieruchomości , ogłoszenia o przetargach w prasie krajowej i lokalnej, ochrona obiektów administracyjnych, prace porządkowe, opłata za dozór techniczny, podatek od nieruchomości, opłata za gospodarowanie odpadami, usługi doradcze.</t>
  </si>
  <si>
    <t>Projekt zabezpieczenia i odbudowy odcinka zachodniego murów obronnych w Chojnie.</t>
  </si>
  <si>
    <t>Opłata komornicza i koszt prowizji bankowej od opłat za czynności geodezyjne i kartograficzne wyegzekwowanych i przekazanych  przez Urzędy Skarbowe.</t>
  </si>
  <si>
    <t>Składki członkowskie dla Związku Celowym Powiatów Województwa Zachodniopomorskiego, Związku Powiatów Polskich oraz Stowarzyszenia Gmin Polskich Euroregionu Pomerania i Stowarzyszenia Dolnoodrzańskiej Inicjatywy Rozwoju Obszarów Wiejskich, sprzątanie pomieszczeń biurowych (część) i artykuły spożywcze na planowane spotkania radnych.</t>
  </si>
  <si>
    <t>Diety radnych i zwrot kosztów podróży.</t>
  </si>
  <si>
    <t>Ekwiwalent za pranie odzieży ochronnej, zwrot za okulary korygujące wzrok.</t>
  </si>
  <si>
    <t>w tym nagrody jubileuszowe - 28.359,57 zł;</t>
  </si>
  <si>
    <r>
      <t xml:space="preserve">      -  6,5 m</t>
    </r>
    <r>
      <rPr>
        <vertAlign val="superscript"/>
        <sz val="9"/>
        <color theme="1"/>
        <rFont val="Arial"/>
        <family val="2"/>
        <charset val="238"/>
      </rPr>
      <t>3</t>
    </r>
  </si>
  <si>
    <t xml:space="preserve">      -  706 GJ</t>
  </si>
  <si>
    <t xml:space="preserve">      - 99 811 KWh</t>
  </si>
  <si>
    <r>
      <t xml:space="preserve">      -  1896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</si>
  <si>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      -  461 m</t>
    </r>
    <r>
      <rPr>
        <vertAlign val="superscript"/>
        <sz val="9"/>
        <color theme="1"/>
        <rFont val="Arial"/>
        <family val="2"/>
        <charset val="238"/>
      </rPr>
      <t>3</t>
    </r>
  </si>
  <si>
    <t>Wydatki na zadania inwestycyjne:
1.Wykonanie monitoringu w budynkach administracyjnych - 8.856,00 zł.
2. Sprzęt sieciowy i komputerowy, serwer komunikacyjny - 34.861,29 zł.</t>
  </si>
  <si>
    <t xml:space="preserve">Konserwacja sprzętu ppoż., serwis windy i wentylacji, konserwacja telefonów i systemu alarmowego, naprawy: samochodów, kopiarek, systemu audio, konserwacja i przeglądy kserokopiarek, serwis sprzętu w Wydziale Komunikacji. </t>
  </si>
  <si>
    <t>Składki ubezpieczenia społecznego i Funduszu Pracy.</t>
  </si>
  <si>
    <t>Kwalifikacja wojskowa trwała 24 dni robocze (03.03.-07.04.2013 r.), do której stawiło się 509 osób.</t>
  </si>
  <si>
    <t>Dział 750 - Administracja publiczna,
rozdział 75095 - Pozostała działalność</t>
  </si>
  <si>
    <t xml:space="preserve">    108 osób</t>
  </si>
  <si>
    <t xml:space="preserve"> 1. Zacieśnienie i pogłębienie współpracy pomiędzy Powiatem Gryfińskim i Powiatem Uckermark poprzez wymianę doświadczeń pomiędzy 
     przedstawicielami urzędów i rad powiatowych.
 2. Organizacja polsko-niemieckiej konferencji turystycznej na temat promocji Międzyodrza i podsumowanie projektu.
 3. Wydanie publikacji pokonferencyjnej.</t>
  </si>
  <si>
    <t xml:space="preserve">            10.714,00 euro</t>
  </si>
  <si>
    <t xml:space="preserve">  Projekt w fazie końcowej, realizowany jest w terminie od 12 listopada 2013 r. do 15 lipca 2014 r.</t>
  </si>
  <si>
    <t xml:space="preserve"> Wydanie broszury pokonferencyjnej (300 sztuk), w której zaprezentowane zostaną najcenniejsze obiekty dziedzictwa kulturowego związane z bogatą historią obu regionów, walory przyrodnicze i krajobrazowe, miejsca idealne do aktywnego wypoczynku, w szczególności miłośników sportów wodnych, wycieczek rowerowych, jazdy konnej oraz pieszych wędrówek.</t>
  </si>
  <si>
    <t>Zakup ośmiu plansz ostrzegawczych pn. "Afrykański pomór świń".
Planowana rezerwa celowa na zadania zarządzania kryzysowego - 113.000,00 zł.</t>
  </si>
  <si>
    <t>Turniej Wiedzy Pożarniczej (puchary, poczęstunek) - 1.499,64 zł, obchody Dnia Strażaka (poczęstunek) - 1.500,00 zł.</t>
  </si>
  <si>
    <t>17.812,00 zł (23 osoby), w Goszkowie - 24.320,00 zł (30 osób) i Miasto Szczecin - 1.644,00 zł.</t>
  </si>
  <si>
    <t>Projekty  zewnętrzne: Minimalizacja wykluczenia społecznego w Powiecie Gryfińskim</t>
  </si>
  <si>
    <t>Powrót części dzieci do rodzin biologicznych. Przeprowadzono warsztaty psychologiczno - pedagogiczne, podczas których pomagano rodzicom rozwiązywać problemy opiekuńczo - wychowawcze ze swoimi dziećmi.</t>
  </si>
  <si>
    <t>Dział 854 - Edukacyjna opieka wychowawcza,
rozdział 85406 - Poradnie psychologiczno-pedagogiczne, w tym poradnie specjalistyczne</t>
  </si>
  <si>
    <t>Zadanie zlecone. Planowane środki na sporządzenie dokumentacji technicznej oraz uzyskanie niezbędnych pozwoleń i decyzji administracyjnych, pozwalających na prawidłowe wykonanie rurociągu łączącego jezioro Orzechów z istniejącymi urządzeniami melioracji wodnej szczegółowej.</t>
  </si>
  <si>
    <t>Wydatki związane z obsługą administracyjną zadań zleconych z zakresu administracji rządowej oraz innych zadań zleconych ustawami.</t>
  </si>
  <si>
    <t xml:space="preserve">Wynagrodzenia Powiatowej Komisji Lekarskiej. Zatrudniono 1 lekarza, 1 osobę średniego personelu medycznego, 4 pisarki, 1 sekretarza PKL i osobę do prac świetlicowych.
Na badania specjalistyczne i obserwacje szpitalne skierowano 2 osób. Opłacono za wynajem pomieszczeń, zakup materiałów biurowych i środków czystości. </t>
  </si>
  <si>
    <t>Dział 750 - Administracja publiczna,
rozdział 75075 - Promocja jednostek samorządu terytorialnego</t>
  </si>
  <si>
    <t>Planowane nagrody o charakterze szczególnym nienaliczane do wynagrodzeń.</t>
  </si>
  <si>
    <t>Zakup nagród dla zwycięzców konkursów i zawodów ([puchary, statuetki, upominki), badania socjologiczne i współorganizacja konferencji naukowej (umowa z WSH TWP w Szczecinie), udział UKS Biały Pion w mistrzostwach Polski Juniorów, promocja powiatu (umowa z Binowo Park), druk biuletynu Powiatu gryfińskiego, usługi transportowe na zawody KS Energetyk Gryfino i konferencję, zabezpieczenie w energię imprezy Neptunali 2014.</t>
  </si>
  <si>
    <t>Realizacja projektu z Programu Operacyjnego Celu 3 'Europejska Współpraca Transgraniczna" - "Współpraca Transgraniczna" Krajów Meklemburgia - Pomorze Przednie/Brandenburgia i Rzeczpospolita Polska (Województwo Zachodniopomorskie) 2007 - 2013.</t>
  </si>
  <si>
    <t xml:space="preserve"> 1. W ramach projektu odbyło się 12 spotkań roboczych (6 w Powiecie Uckermark i 6 w Powiecie Gryfińskim), których uczestnikami byli pracownicy
     samorządów terytorialnych zaprzyjaźnionych powiatów oraz Gminy Mieszkowice. Pracownicy wymienili się poglądami i doświadczeniami 
     związanymi z działalnością samorządów na terenie Niemiec i Polski, poznali metody pracy, model funkcjonowania urzędów oraz sposób obsługi 
     petentów. 
 2. W dniu 4 czerwca 2014 r. odbyła się konferencja, na której podsumowano pracę uczestników spotkań roboczych, przedyskutowano sposoby na 
     uatrakcyjnienie Międzyodrza pod kątem turystyki i dokonanie oceny warunków mogących wpłynąć na rozwój turystyki oraz tych, które mogą
     wpłynąć ujemnie na atrakcyjność tego terenu.</t>
  </si>
  <si>
    <r>
      <rPr>
        <sz val="7.5"/>
        <color theme="1"/>
        <rFont val="Arial"/>
        <family val="2"/>
        <charset val="238"/>
      </rPr>
      <t xml:space="preserve">Dotacje na dofinansowanie zadań zleconych do realizacji organizacjom prowadzącym działalność pożytku publicznego z zakresu turystyki: </t>
    </r>
    <r>
      <rPr>
        <sz val="8"/>
        <color theme="1"/>
        <rFont val="Arial"/>
        <family val="2"/>
        <charset val="238"/>
      </rPr>
      <t xml:space="preserve">
 1.</t>
    </r>
    <r>
      <rPr>
        <sz val="7.5"/>
        <color theme="1"/>
        <rFont val="Arial"/>
        <family val="2"/>
        <charset val="238"/>
      </rPr>
      <t xml:space="preserve"> "Gryfińskie Rajdy Rowerowe" (Stowarzyszenia "Republika Międzyodrze" Gryfino - 4.000,00 zł,  
 2. "Piękno Powiatu Gryfińskiego w obiektywie młodego fotografika" (Uczniowski klub Sportowy "Orlik" 
      Trzcińsko-Zdrój - 1.375,00 zł,</t>
    </r>
    <r>
      <rPr>
        <sz val="8"/>
        <color theme="1"/>
        <rFont val="Arial"/>
        <family val="2"/>
        <charset val="238"/>
      </rPr>
      <t xml:space="preserve">
 3.</t>
    </r>
    <r>
      <rPr>
        <sz val="7"/>
        <color theme="1"/>
        <rFont val="Arial"/>
        <family val="2"/>
        <charset val="238"/>
      </rPr>
      <t xml:space="preserve"> "Gryfiński Festiwal Miejsc I  Podróży "Włóczykij" (Stowarzyszenie "Republika Międzyodrza" Gryfino) - 7.000,00 zł,
 4. "Hydrozagadka w szuwarach" (Stowarzyszenie 'Republika Międzyodrza" w Gryfinie) - 1.800,00 zł.</t>
    </r>
  </si>
  <si>
    <t>Dotacje podmiotowa dla szkół niepublicznych o uprawnieniach szkół publicznych, w tym  Prywatne LO w Gryfinie - 21.770,64 zł i LO dla Dorosłych EDUKATOR w Gryfinie - 13.909,02 zł.</t>
  </si>
  <si>
    <t>Dotacja podmiotowa dla szkoły niepublicznej   o uprawnieniach szkoły publicznej - Niepubliczna</t>
  </si>
  <si>
    <t>Szkoła Zawodowa w Trzcińsku-Zdroju.</t>
  </si>
  <si>
    <t>Planowana rezerwa celowa w wysokości 78.475,66 zł.</t>
  </si>
  <si>
    <t>Opłata koordynacyjna związana z funkcjonowaniem sieci Ośrodka Dokształcania i Doskonalenia Zawodowego w zakresie kształcenia zawodowego młodocianych pracowników na kursach I, II i III stopnia.</t>
  </si>
  <si>
    <t>Podatek dochodowy od osób fizycznych (udział eksperta w pracach Komisji Egzaminacyjnej).</t>
  </si>
  <si>
    <t>Koszty zastępstwa procesowego.</t>
  </si>
  <si>
    <t>Zarezerwowane środki na usuwanie skutków klęsk żywiołowych (np. przewóz zwłok z miejsc publicznych).</t>
  </si>
  <si>
    <t xml:space="preserve"> Realizacja akcji profilaktyczno-medycznej 'Białe Soboty" w Powiecie Gryfińskim.</t>
  </si>
  <si>
    <t xml:space="preserve">Planowana rezerwa celowa - 49.127,10 zł. </t>
  </si>
  <si>
    <t>Dotacja dla DPS - Moryń - 960.623,00 zł,  Dębce - 235.324,00 zł, Trzcińsko-Zdrój - 191.674,00 zł.</t>
  </si>
  <si>
    <t>Pomoc finansowa w formie dotacji celowej dla Gminy Chojna - pomoc pogorzelcom.</t>
  </si>
  <si>
    <t>Uczestnicy projektu pogłębiają wiedzę w sprawach: opiekuńczo - wychowawczych, gospodarowania środkami pieniężnymi oraz prowadzenia gospodarstwa domowego. Wypracowywane będą pozytywne wzorce społeczne, w przypadku osób niepełnosprawnych zakładane jest ustabilizowanie również sytuacji zdrowotnej.</t>
  </si>
  <si>
    <t>1.760.181,77 PLN</t>
  </si>
  <si>
    <t>Przekazano 100% transzy środków otrzymanych z Wojewódzkiego Urzędu Pracy w Szczecinie w wysokości 370.834,39 zł.</t>
  </si>
  <si>
    <t>Dotacja dla partnerów projektu " Minimalizacja wykluczenia społecznego" - Gminy: 
Gryfino (108.054,22 zł), Banie (54.506,31 zł), Widuchowa (49.844,38 zł), Trzcińsko-Zdrój 
(55.074,93 zł), Moryń (48.158,50 zł) i Mieszkowice (55.196,05 zł) - docelowo dla Ośrodków Pomocy Społecznej tych gmin); projekt finansowany z Europejskiego Funduszu Społecznego. 
Wpisowe do Spółdzielni "Promyk" - 500,00 zł.</t>
  </si>
  <si>
    <t>Usunięcie awarii kotłowni w ramach zadania - "Modernizacja kotłowni wraz z dostawą i montażem kolektorów słonecznych w DPS Moryń (plan 340.000,00 zł, w tym środki WFOŚ - 91.613,03 zł). Planowane środki na zadanie "Rozbudowa budynku DPS w Dębcach w celu wykonania windy osobowej - 310.000,00 zł, w tym środki PFRON 160.000,00 zł.</t>
  </si>
  <si>
    <t xml:space="preserve">Planowana wymiana drzwi  i remont korytarza w PPP w Chojnie. </t>
  </si>
  <si>
    <t>Sportowemu zadań kultury fizycznej (kształtowanie i promowanie nawyku czynnego wypoczynku oraz podniesienie sprawności fizycznej dzieci i młodzieży poprzez organizację współzawodnictwa sportowego na szczeblu powiatowym.</t>
  </si>
  <si>
    <t>Wspomaganie realizacji zadań państwowego monitoringu środowiska, innych systemów kontrolnych i pomiarowych, badań stanu środowiska, programy, analizy - aktualizacja oraz raport z Powiatowego Programu Ochrony Środowiska wraz z prognozą oddziaływania na środowisko oraz sprawozdanie z Powiatowego Programu Ochrony Środowiska.</t>
  </si>
  <si>
    <t xml:space="preserve">Dotacje na dofinansowanie zadania z zakresu turystyki w drodze otwartego konkursu ofert: 
1."Festiwal - Kwiatowa twórczość" (Zgromadzenie Sióstr benedyktynek Samarytanek Krzyża Chrystusowego - 1.000,0 zł. 
 2. "Podróż moich marzeń - odkrywam bogactwo innych kultur" (polskie Stowarzyszenie na Rzecz Osób z Upośledzeniem Umysłowym Umysłowym Koło w Gryfinie - 927,00 zł.
    </t>
  </si>
  <si>
    <r>
      <t xml:space="preserve"> </t>
    </r>
    <r>
      <rPr>
        <sz val="9"/>
        <rFont val="Arial"/>
        <family val="2"/>
        <charset val="238"/>
      </rPr>
      <t>3587 KWh    -  sygnalizacja świetlna.</t>
    </r>
  </si>
  <si>
    <r>
      <rPr>
        <sz val="8"/>
        <rFont val="Arial"/>
        <family val="2"/>
        <charset val="238"/>
      </rPr>
      <t xml:space="preserve">1. Remonty cząstkowe dróg recyklerem, naprawa uszkodzeń w drogach, remont chodnika w Gryfinie (Krasińskiego i A.Krajowej) - 50.727,17 zł.  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 xml:space="preserve"> 2.Poprawa systemu odwodnienia dróg powiatowych poprzez remont i naprawę urządzeń kanalizacji deszczowej (udrożnienie przepustu pod drogą Gryfino - Linie i  wykonanie robót drogowych związanych z poprawą systemu odwadniania drogi powiatowej Nr 1397Z Mętno - Moryń, w m. Dolsko) - 20.541,00 zł.</t>
    </r>
  </si>
  <si>
    <t xml:space="preserve">                     3.180.000,00 PLN</t>
  </si>
  <si>
    <t xml:space="preserve">     Przebudowa drogi na odcinku ok. 3,0 km.</t>
  </si>
  <si>
    <t xml:space="preserve">             1.500.000,00 PLN</t>
  </si>
  <si>
    <t xml:space="preserve">   -</t>
  </si>
  <si>
    <t xml:space="preserve">     238.862,16 zł, w tym 119.010,40 zł środki WFOŚ i GW,  przekazane w 2013 r. - 27.397,37 zł i do przekazania w r.b. 91.613,03 zł.</t>
  </si>
  <si>
    <t xml:space="preserve">            Zamontowano kolektory słoneczne.</t>
  </si>
  <si>
    <t xml:space="preserve">           1 podmiot - Dom Pomocy Społecznej w Moryniu.</t>
  </si>
  <si>
    <t xml:space="preserve">           Głównie mieszkańcy Gminy Mieszkowice oraz 4 duże podmioty gospodarcze.</t>
  </si>
  <si>
    <t xml:space="preserve">            Przebudowa ulicy wraz z kanalizacją deszczową.</t>
  </si>
  <si>
    <t xml:space="preserve">                   Roboty ziemne.</t>
  </si>
  <si>
    <t xml:space="preserve">       0,8 km drogi z kanalizacją deszczową.</t>
  </si>
  <si>
    <t xml:space="preserve">    Mieszkańcy Gminy Widuchowa.</t>
  </si>
  <si>
    <t xml:space="preserve">  Poprawa bezpieczeństwa w ruchu drogowym.</t>
  </si>
  <si>
    <t>Projekty  zewnętrzne: I. "Modernizacja kotłowni wraz z dostawą i montażem kolektorów słonecznych w Domu Pomocy Społecznej w Moryniu" 
-  współfinansowanie - Wojewódzki Fundusz Ochrony Środowiska i Gospodarki Wodnej</t>
  </si>
  <si>
    <t>Projekty zewnętrzne: "Polsko niemiecka wymiana doświadczeń w administracji publicznej"</t>
  </si>
  <si>
    <t>II. "Przebudowa drogi powiatowej Nr 1384Z Kłodowo - Trzcińsko-Zdrój - Warnice, na odcinku Kłodowo - Żelechowo" - współfinansowanie -  Funduszu Ochrony Gruntów Rolnych</t>
  </si>
  <si>
    <t xml:space="preserve">           Modernizacja kotłowni, dostawa i montaż kolektorów słonecznych. </t>
  </si>
  <si>
    <t xml:space="preserve">     Zmniejszenie zanieczyszczenia środowiska poprzez redukcję emisji gazów oraz zmniejszenie kosztów eksploatacji obiektu.</t>
  </si>
  <si>
    <t>II. "Rozbudowa budynku Domu Pomocy Społecznej w Dębcach w celu wykonania windy osobowej" 
-  współfinansowanie - Państwowy Fundusz Rehabilitacji Osób Niepełnosprawnych</t>
  </si>
  <si>
    <t xml:space="preserve">     313.236,00 zł, w tym 156.618,00 zł środki PFRON</t>
  </si>
  <si>
    <t xml:space="preserve">                  Wybudowano szyb windy.</t>
  </si>
  <si>
    <t xml:space="preserve">                      1 podmiot (ZSP Nr 2 w Gryfinie).</t>
  </si>
  <si>
    <t xml:space="preserve"> Dostosowanie internatu ZSP Nr 2 w Gryfinie do potrzeb osób niepełnosprawnych poprzez modernizację pomieszczeń (głównie łazienek i ubikacji).</t>
  </si>
  <si>
    <t xml:space="preserve">         191.598,22 zł, w tym 70.000,00 zł środki PFRON.</t>
  </si>
  <si>
    <t xml:space="preserve">   Położono instalację elektryczną, wylewki, otynkowano i pobielono ściany.</t>
  </si>
  <si>
    <t xml:space="preserve"> Rozszerzenie oferty szkoły o internat dostosowany do potrzeb osób niepełnosprawnych.</t>
  </si>
  <si>
    <t xml:space="preserve">                4 podmioty</t>
  </si>
  <si>
    <t>Projekty  zewnętrzne:  Zakup mikrobusów i samochodów przystosowanych do przewozu osób niepełnosprawnych 
(cztery projekty w ramach "Programu wyrównywania różnic między regionami II" w obszarze D</t>
  </si>
  <si>
    <t xml:space="preserve">                     480.426,38 zł, w tym środki PFRON 320.000,00 zł.</t>
  </si>
  <si>
    <t xml:space="preserve">                   Przygotowanie dokumentacji formalnej (podpisano 4 umowy).</t>
  </si>
  <si>
    <t xml:space="preserve">                             -</t>
  </si>
  <si>
    <t>Projekty  zewnętrzne: "Modernizacja II piętra w budynku internatu przy Zespole szkół Ponadgimnazjalnych Nr 2 w Gryfinie" (dofinansowanie z PFRON)</t>
  </si>
  <si>
    <t>Planowana dotacja na zadanie realizowane przez Stowarzyszenie na Rzecz Osób z Upośledzeniem Umysłowym Koło w Gryfinie pn. "Termomodernizacja i docieplenie budynku przeznaczonego na potrzeby osób niepełnosprawnych przy ul. Szczecińskiej 33 w Gryfinie" (250.000,00 zł) i "Modernizacja systemu ogrzewania (dla osób fizycznych - 8.000,00 zł oraz zadanie "Stabilizacja wód jeziora Orzechów w celu zabezpieczenia dróg  oraz gruntów przed zalewaniem' - 150.000,00 zł.</t>
  </si>
  <si>
    <t>Planowana inwestycja  pn."Modernizacja sali gastronomicznej w ZSP Nr 2 w Gryfinie"</t>
  </si>
  <si>
    <t xml:space="preserve"> 1. Modernizacja przyłącza c.o. i c.w. oraz kanalizacji sanitarnej w budynku w Nowym Czarnowie na
     potrzeby edukacyjne ZSS - 122.385,00 zł.
 2. Dostosowanie budynku w Nowym Czarnowie na potrzeby edukacyjne ZSS - 185.527,93 zł.
 3. W planie ujęto budowę windy osobowej w budynku ZSP Nr 2 w Gryfinie  - 20.000,00 zł.</t>
  </si>
  <si>
    <t>Opracowanie projektu budowlan. przebudowy przyłącza energetycznego DPS w Trzcińsku-Zdroju.</t>
  </si>
  <si>
    <t xml:space="preserve">           Budowa windy wraz z przedsionkiem, umożliwiającej korzystanie ze wszystkich kondygnacji budynku osobom niepełnosprawnym. 
           Możliwość transportowania osoby w pozycji leżącej.</t>
  </si>
  <si>
    <t xml:space="preserve">     Podniesienie standardu życia mieszkańców DPS poprzez umożliwienie osobom mieszkającym na piętrze (są to zwykle osoby 
     leżące)  przemieszczanie na parter oraz na zewnątrz.</t>
  </si>
  <si>
    <t>Wniesienie udziału i wpisowego do Spółdzielni Osób Prawnych "Promyk" w Goszkowie. Pozostałe planowane środki z PFRON (320.000.00 zł) - zakup mikrobusów przystosowanych do przewozu osób niepełnosprawnych (dla DPS w Dębcach i Moryniu, WTZ w Goszkowie, ZSEAS w Gryfinie).</t>
  </si>
  <si>
    <t xml:space="preserve">            Zakup mikrobusu i samochodu przystosowanego do przewozu osób niepełnosprawnych dla: DPS w Dębcach, DPS w Moryniu,
     Zakładu Ekonomiczno - Administracyjnego Szkół w Gryfinie i warsztatów Terapii Zajęciowej w Goszkowie.</t>
  </si>
  <si>
    <t>Osoby korzystające z zakupionych środków transportu będą miały ułatwiony dostęp do szkół, urzędów, ośrodków zdrowia, ośrodków kultury i sportu.</t>
  </si>
  <si>
    <t>1.Konserwacja i restauracja przy instrumencie muzycznym - organach wraz z prospektem organowym w kościele parafialnym pw. Narodzenia NMP w Zielinie  - 30.000,00 zł.
 2. Wymiana pokrycia dachu i wieży XIII-wiecznego kościoła pw. Narodzenia NMP w Starym Objezierzu (Parafia Rzymskokatolicka pw. Stanisława BM w Klępiczu) - 15.000,00 zł.
 3. Remont części dachu - etap II kościoła pw. Narodzenia NMP w Gryfinie - 40.000,00 zł.</t>
  </si>
  <si>
    <t>1. Dotacje dla gmin na bieżące utrzymanie dróg i ulic powiatowych, zimowe i bieżące utrzymanie dróg i ulic powiatowych, przyjecie i utylizacja wód opadowych, utrzymanie zieleni przydrożnej, dzierżawa gruntu pod separator oraz przyjęcie i utylizacja wód opadowych, zakup piasku, opłata za gospodarowanie odpadami i komornicza od ściągniętych opłat za zajęcie pasa drogowego - (1.391.620,31 zł).
2. Poprawa systemu odwodnienia dróg powiatowych poprzez uzupełnienie i ścinanie poboczy, odtworzenie rowów drogowych oraz urządzanie i utrzymanie zieleni, zadrzewień i zakrzewień (16.000,0 zł) i likwidacja dzikich wysypisk, usuwanie zanieczyszczeń z pasów drogowych (39.989,50  zł).</t>
  </si>
  <si>
    <t xml:space="preserve">Wydatki na dokumentację zadania "Przebudowa przepustu w m. Rurka'.
Planowane zadania m.in.: Przebudowa ulicy Dworcowej, 0pełniacej funkcję obwodnicy miasta Mieszkowice (3.490.000,00 zł), Przebudowa, modernizacja dróg powiatowych i ciągów pieszych w Gm. Chojna (700.000,00 zł), Droga powiatowa Gryfino-Linie (350.000,00 zł), Przebudowa drogi powiatowej nr 1384Z Kłodowo-Trzcińsko-Zdrój (1.378.878,27 zł), Przebudowa drogi szczecin-Binowo (300.000,00 zł), Roboty drogowe na drogach powiatowych w Gm. Mieszkowice (200.000,00 zł), Przebudowa ulic Kolejowej i 9 Maja w Gryfinie (443.360,62 zł), Przebudowa drogi (Brak sugestii) (200.000,00 zł), Przebudowa, modernizacja nawierzchni dróg powiatowych, w tym dokumentacja techniczna (135.000,00 zł), dotacja dla gmin na przebudowę chodników (115.000,00 zł).
 </t>
  </si>
  <si>
    <t>Projekty zewnętrzne:. I. "Przebudowa ulicy Dworcowej pełniącej funkcję obwodnicy miasta Mieszkowice" w ramach Narodowego Programu Przebudowy Dróg Lokalnych</t>
  </si>
  <si>
    <t>Planowane środki na:
1. Modernizacja III piętra internatu ZSP Nr 2 w Gryfinie oraz budowa windy wraz z przedsionkiem - 
    350.000,00 zł, w tym środki PFRON 70.000,00 zł na "Modernizację II piętra w budynku internatu przy
     ZSP Nr 2 w Gryfinie".
2. Modernizacja źródła ciepła w: SOSW w Chojnie (70.000,00 zł), ZSP Nr 1 w Chojnie (70.000,00 zł) i 
    budynku przy ul. dworcowej 1 w Chojnie (70.000,00 zł).</t>
  </si>
  <si>
    <t>Druki i tablice komunikacyjne, wynagrodzenie przedsiębiorcy prowadzącego parking i za usuwanie pojazdów z dróg, odpis na ZFŚS, wpłaty PFRON, obsługa prawna, dotacje dla gmin na kontynuację porozumień w zakresie zadań powierzonych, serwis i aktualizacja oprogramowania, paliwo i części do samochodów, usługi pocztowe, opłaty za usługi telekomunikacyjne, w tym opłata za połączenia między Wydziałem Komunikacji w Gryfinie i Chojnie, materiały biurowe, druki, tusze, tonery, prenumerata czasopism, szkolenia i podróże służbowe pracowników, ubezpieczenia majątku powiatu, serwis i aktualizacja oprogramowań merytorycznych, abonament usług dostępu do sieci Internet, usługi porządkowe i ochrona obiektów administracyjnych, czynsz za dzierżawę garażu, opłaty za dozór techniczny, wymiana gaśnic, plan zrównoważonego rozwoju transportu zbiorowego.</t>
  </si>
  <si>
    <t>Dotacje na dofinansowanie zadań z zakresu sportu: 1. 'Integracyjne zawody w tenisie stołowym dla osób niepełnosprawnych" (Stowarzyszenie na Rzecz Osób Niepełnosprawnych "Promyk w Goszkowie - 2.000,00 zł,  2. "XXII Edycja Międzynarodowego Festiwalu Piłki Nożnej - Gryfino CUP 2014" (UKS Energetyk Junior) - 5.000,00 zł,  3. "Turniej trójek plażowej piłki siatkowej" (Stowarzyszenie Turystyczno-Sportowe 'Kontra" Banie) - 1.000,00 zł,  4. "Grand Prix Powiatu Gryfińskiego w MTB" 9parafia Rzymskokatolicka pw. Duch Świętego w Moryniu) - 5080,00 zł.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</si>
</sst>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auto="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10" fillId="0" borderId="3" xfId="0" applyFont="1" applyBorder="1"/>
    <xf numFmtId="4" fontId="8" fillId="0" borderId="1" xfId="0" applyNumberFormat="1" applyFont="1" applyBorder="1"/>
    <xf numFmtId="4" fontId="5" fillId="0" borderId="1" xfId="0" applyNumberFormat="1" applyFont="1" applyBorder="1"/>
    <xf numFmtId="4" fontId="4" fillId="2" borderId="1" xfId="0" applyNumberFormat="1" applyFont="1" applyFill="1" applyBorder="1" applyAlignment="1">
      <alignment vertical="center"/>
    </xf>
    <xf numFmtId="0" fontId="6" fillId="0" borderId="4" xfId="0" applyFont="1" applyBorder="1"/>
    <xf numFmtId="0" fontId="3" fillId="0" borderId="4" xfId="0" applyFont="1" applyBorder="1"/>
    <xf numFmtId="0" fontId="2" fillId="2" borderId="4" xfId="0" applyFont="1" applyFill="1" applyBorder="1" applyAlignment="1">
      <alignment vertical="center"/>
    </xf>
    <xf numFmtId="0" fontId="3" fillId="0" borderId="1" xfId="0" applyFont="1" applyBorder="1"/>
    <xf numFmtId="0" fontId="3" fillId="0" borderId="7" xfId="0" applyFont="1" applyBorder="1"/>
    <xf numFmtId="0" fontId="9" fillId="0" borderId="1" xfId="0" applyFont="1" applyBorder="1"/>
    <xf numFmtId="4" fontId="5" fillId="0" borderId="4" xfId="0" applyNumberFormat="1" applyFont="1" applyBorder="1"/>
    <xf numFmtId="0" fontId="3" fillId="0" borderId="9" xfId="0" applyFont="1" applyBorder="1"/>
    <xf numFmtId="0" fontId="3" fillId="0" borderId="3" xfId="0" applyFont="1" applyBorder="1"/>
    <xf numFmtId="4" fontId="5" fillId="0" borderId="1" xfId="0" applyNumberFormat="1" applyFont="1" applyFill="1" applyBorder="1" applyAlignment="1">
      <alignment horizontal="center"/>
    </xf>
    <xf numFmtId="4" fontId="8" fillId="0" borderId="7" xfId="0" applyNumberFormat="1" applyFont="1" applyBorder="1"/>
    <xf numFmtId="0" fontId="3" fillId="0" borderId="10" xfId="0" applyFont="1" applyBorder="1"/>
    <xf numFmtId="0" fontId="3" fillId="0" borderId="12" xfId="0" applyFont="1" applyBorder="1"/>
    <xf numFmtId="4" fontId="8" fillId="0" borderId="1" xfId="0" applyNumberFormat="1" applyFont="1" applyBorder="1"/>
    <xf numFmtId="0" fontId="3" fillId="0" borderId="6" xfId="0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3" fillId="0" borderId="7" xfId="0" applyFont="1" applyBorder="1"/>
    <xf numFmtId="0" fontId="9" fillId="0" borderId="4" xfId="0" applyFont="1" applyBorder="1"/>
    <xf numFmtId="0" fontId="3" fillId="2" borderId="1" xfId="0" applyFont="1" applyFill="1" applyBorder="1"/>
    <xf numFmtId="4" fontId="3" fillId="0" borderId="1" xfId="0" applyNumberFormat="1" applyFont="1" applyFill="1" applyBorder="1"/>
    <xf numFmtId="4" fontId="9" fillId="0" borderId="1" xfId="0" applyNumberFormat="1" applyFont="1" applyFill="1" applyBorder="1"/>
    <xf numFmtId="0" fontId="6" fillId="0" borderId="1" xfId="0" applyFont="1" applyBorder="1"/>
    <xf numFmtId="4" fontId="5" fillId="0" borderId="1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0" fontId="10" fillId="0" borderId="3" xfId="0" applyFont="1" applyBorder="1"/>
    <xf numFmtId="0" fontId="3" fillId="0" borderId="3" xfId="0" applyFont="1" applyBorder="1"/>
    <xf numFmtId="0" fontId="3" fillId="0" borderId="5" xfId="0" applyFont="1" applyBorder="1"/>
    <xf numFmtId="4" fontId="8" fillId="0" borderId="1" xfId="0" applyNumberFormat="1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3" fillId="0" borderId="3" xfId="0" applyFont="1" applyFill="1" applyBorder="1"/>
    <xf numFmtId="0" fontId="3" fillId="0" borderId="4" xfId="0" applyFont="1" applyFill="1" applyBorder="1"/>
    <xf numFmtId="4" fontId="5" fillId="0" borderId="8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vertical="center"/>
    </xf>
    <xf numFmtId="0" fontId="3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1" fontId="5" fillId="0" borderId="1" xfId="0" applyNumberFormat="1" applyFont="1" applyBorder="1" applyAlignment="1">
      <alignment horizontal="center"/>
    </xf>
    <xf numFmtId="4" fontId="8" fillId="0" borderId="6" xfId="0" applyNumberFormat="1" applyFont="1" applyBorder="1"/>
    <xf numFmtId="4" fontId="5" fillId="0" borderId="3" xfId="0" applyNumberFormat="1" applyFont="1" applyBorder="1"/>
    <xf numFmtId="4" fontId="5" fillId="0" borderId="3" xfId="0" applyNumberFormat="1" applyFont="1" applyBorder="1" applyAlignment="1">
      <alignment vertical="center"/>
    </xf>
    <xf numFmtId="0" fontId="3" fillId="2" borderId="7" xfId="0" applyFont="1" applyFill="1" applyBorder="1"/>
    <xf numFmtId="0" fontId="6" fillId="0" borderId="7" xfId="0" applyFont="1" applyBorder="1"/>
    <xf numFmtId="4" fontId="5" fillId="0" borderId="11" xfId="0" applyNumberFormat="1" applyFont="1" applyBorder="1"/>
    <xf numFmtId="0" fontId="6" fillId="0" borderId="1" xfId="0" applyFont="1" applyBorder="1" applyAlignment="1"/>
    <xf numFmtId="4" fontId="8" fillId="0" borderId="1" xfId="0" applyNumberFormat="1" applyFont="1" applyBorder="1" applyAlignment="1">
      <alignment vertical="center"/>
    </xf>
    <xf numFmtId="0" fontId="6" fillId="0" borderId="8" xfId="0" applyFont="1" applyBorder="1"/>
    <xf numFmtId="4" fontId="5" fillId="0" borderId="7" xfId="0" applyNumberFormat="1" applyFont="1" applyBorder="1"/>
    <xf numFmtId="0" fontId="3" fillId="0" borderId="4" xfId="0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wrapText="1"/>
    </xf>
    <xf numFmtId="0" fontId="3" fillId="0" borderId="3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" fontId="3" fillId="0" borderId="4" xfId="0" applyNumberFormat="1" applyFont="1" applyBorder="1"/>
    <xf numFmtId="4" fontId="10" fillId="0" borderId="7" xfId="0" applyNumberFormat="1" applyFont="1" applyBorder="1"/>
    <xf numFmtId="4" fontId="3" fillId="0" borderId="4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0" fillId="0" borderId="1" xfId="0" applyNumberFormat="1" applyFont="1" applyBorder="1"/>
    <xf numFmtId="4" fontId="4" fillId="2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2" fillId="2" borderId="1" xfId="0" applyFont="1" applyFill="1" applyBorder="1" applyAlignment="1">
      <alignment vertical="center"/>
    </xf>
    <xf numFmtId="4" fontId="3" fillId="0" borderId="0" xfId="0" applyNumberFormat="1" applyFont="1" applyBorder="1"/>
    <xf numFmtId="4" fontId="2" fillId="2" borderId="1" xfId="0" applyNumberFormat="1" applyFont="1" applyFill="1" applyBorder="1"/>
    <xf numFmtId="4" fontId="4" fillId="2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/>
    <xf numFmtId="4" fontId="5" fillId="0" borderId="1" xfId="0" applyNumberFormat="1" applyFont="1" applyBorder="1"/>
    <xf numFmtId="0" fontId="6" fillId="0" borderId="1" xfId="0" applyFont="1" applyBorder="1" applyAlignment="1">
      <alignment wrapText="1"/>
    </xf>
    <xf numFmtId="0" fontId="3" fillId="0" borderId="8" xfId="0" applyFont="1" applyBorder="1"/>
    <xf numFmtId="0" fontId="10" fillId="0" borderId="3" xfId="0" applyFont="1" applyBorder="1"/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10" fillId="0" borderId="3" xfId="0" applyFont="1" applyBorder="1"/>
    <xf numFmtId="0" fontId="6" fillId="0" borderId="8" xfId="0" applyFont="1" applyBorder="1" applyAlignment="1">
      <alignment wrapText="1"/>
    </xf>
    <xf numFmtId="4" fontId="4" fillId="2" borderId="8" xfId="0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/>
    <xf numFmtId="4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0" fontId="20" fillId="2" borderId="1" xfId="0" applyFont="1" applyFill="1" applyBorder="1"/>
    <xf numFmtId="0" fontId="20" fillId="0" borderId="10" xfId="0" applyFont="1" applyBorder="1"/>
    <xf numFmtId="0" fontId="20" fillId="0" borderId="12" xfId="0" applyFont="1" applyBorder="1"/>
    <xf numFmtId="0" fontId="20" fillId="0" borderId="3" xfId="0" applyFont="1" applyBorder="1"/>
    <xf numFmtId="0" fontId="20" fillId="0" borderId="5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0" fillId="0" borderId="3" xfId="0" applyFont="1" applyBorder="1"/>
    <xf numFmtId="4" fontId="4" fillId="2" borderId="8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2" fillId="2" borderId="4" xfId="0" applyFont="1" applyFill="1" applyBorder="1" applyAlignment="1">
      <alignment vertical="center"/>
    </xf>
    <xf numFmtId="0" fontId="23" fillId="0" borderId="1" xfId="0" applyFont="1" applyBorder="1"/>
    <xf numFmtId="0" fontId="23" fillId="0" borderId="1" xfId="0" applyFont="1" applyFill="1" applyBorder="1"/>
    <xf numFmtId="0" fontId="16" fillId="0" borderId="1" xfId="0" applyFont="1" applyFill="1" applyBorder="1" applyAlignment="1">
      <alignment wrapText="1"/>
    </xf>
    <xf numFmtId="4" fontId="19" fillId="0" borderId="7" xfId="0" applyNumberFormat="1" applyFont="1" applyBorder="1" applyAlignment="1">
      <alignment vertical="center"/>
    </xf>
    <xf numFmtId="4" fontId="19" fillId="0" borderId="1" xfId="0" applyNumberFormat="1" applyFont="1" applyBorder="1"/>
    <xf numFmtId="4" fontId="24" fillId="2" borderId="1" xfId="0" applyNumberFormat="1" applyFont="1" applyFill="1" applyBorder="1" applyAlignment="1">
      <alignment vertical="center"/>
    </xf>
    <xf numFmtId="4" fontId="17" fillId="0" borderId="1" xfId="0" applyNumberFormat="1" applyFont="1" applyBorder="1"/>
    <xf numFmtId="0" fontId="10" fillId="0" borderId="3" xfId="0" applyFont="1" applyBorder="1"/>
    <xf numFmtId="0" fontId="3" fillId="0" borderId="3" xfId="0" applyFont="1" applyBorder="1"/>
    <xf numFmtId="0" fontId="3" fillId="0" borderId="5" xfId="0" applyFont="1" applyBorder="1"/>
    <xf numFmtId="4" fontId="4" fillId="2" borderId="8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6" fillId="0" borderId="0" xfId="0" applyFont="1" applyBorder="1" applyAlignment="1">
      <alignment wrapText="1"/>
    </xf>
    <xf numFmtId="0" fontId="3" fillId="0" borderId="3" xfId="0" applyFont="1" applyBorder="1"/>
    <xf numFmtId="0" fontId="3" fillId="0" borderId="5" xfId="0" applyFont="1" applyBorder="1"/>
    <xf numFmtId="0" fontId="6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/>
    </xf>
    <xf numFmtId="4" fontId="10" fillId="0" borderId="11" xfId="0" applyNumberFormat="1" applyFont="1" applyBorder="1"/>
    <xf numFmtId="0" fontId="20" fillId="0" borderId="1" xfId="0" applyFont="1" applyBorder="1"/>
    <xf numFmtId="0" fontId="27" fillId="0" borderId="1" xfId="0" applyFont="1" applyBorder="1"/>
    <xf numFmtId="0" fontId="20" fillId="0" borderId="4" xfId="0" applyFont="1" applyBorder="1"/>
    <xf numFmtId="0" fontId="20" fillId="0" borderId="3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4" fontId="17" fillId="0" borderId="1" xfId="0" applyNumberFormat="1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17" fillId="0" borderId="1" xfId="0" applyNumberFormat="1" applyFont="1" applyFill="1" applyBorder="1" applyAlignment="1">
      <alignment vertical="center"/>
    </xf>
    <xf numFmtId="0" fontId="26" fillId="0" borderId="4" xfId="0" applyNumberFormat="1" applyFont="1" applyBorder="1"/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10" fillId="0" borderId="6" xfId="0" applyFont="1" applyBorder="1"/>
    <xf numFmtId="0" fontId="10" fillId="0" borderId="2" xfId="0" applyFont="1" applyBorder="1"/>
    <xf numFmtId="0" fontId="13" fillId="2" borderId="3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0" fillId="0" borderId="3" xfId="0" applyFont="1" applyBorder="1"/>
    <xf numFmtId="0" fontId="10" fillId="0" borderId="5" xfId="0" applyFont="1" applyBorder="1"/>
    <xf numFmtId="0" fontId="6" fillId="0" borderId="1" xfId="0" applyFont="1" applyBorder="1" applyAlignment="1">
      <alignment vertical="center" wrapText="1"/>
    </xf>
    <xf numFmtId="0" fontId="3" fillId="0" borderId="3" xfId="0" applyFont="1" applyBorder="1"/>
    <xf numFmtId="0" fontId="3" fillId="0" borderId="5" xfId="0" applyFont="1" applyBorder="1"/>
    <xf numFmtId="0" fontId="10" fillId="0" borderId="4" xfId="0" applyFont="1" applyBorder="1"/>
    <xf numFmtId="0" fontId="4" fillId="1" borderId="3" xfId="0" applyFont="1" applyFill="1" applyBorder="1" applyAlignment="1">
      <alignment horizontal="center"/>
    </xf>
    <xf numFmtId="0" fontId="4" fillId="1" borderId="5" xfId="0" applyFont="1" applyFill="1" applyBorder="1" applyAlignment="1">
      <alignment horizontal="center"/>
    </xf>
    <xf numFmtId="0" fontId="4" fillId="1" borderId="4" xfId="0" applyFont="1" applyFill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21" fillId="3" borderId="3" xfId="0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/>
    </xf>
    <xf numFmtId="0" fontId="17" fillId="0" borderId="3" xfId="0" applyNumberFormat="1" applyFont="1" applyBorder="1" applyAlignment="1">
      <alignment horizontal="left"/>
    </xf>
    <xf numFmtId="0" fontId="17" fillId="0" borderId="5" xfId="0" applyNumberFormat="1" applyFont="1" applyBorder="1" applyAlignment="1">
      <alignment horizontal="left"/>
    </xf>
    <xf numFmtId="0" fontId="17" fillId="0" borderId="4" xfId="0" applyNumberFormat="1" applyFont="1" applyBorder="1" applyAlignment="1">
      <alignment horizontal="left"/>
    </xf>
    <xf numFmtId="4" fontId="6" fillId="0" borderId="6" xfId="0" applyNumberFormat="1" applyFont="1" applyBorder="1" applyAlignment="1">
      <alignment wrapText="1"/>
    </xf>
    <xf numFmtId="4" fontId="6" fillId="0" borderId="2" xfId="0" applyNumberFormat="1" applyFont="1" applyBorder="1" applyAlignment="1">
      <alignment wrapText="1"/>
    </xf>
    <xf numFmtId="4" fontId="6" fillId="0" borderId="11" xfId="0" applyNumberFormat="1" applyFont="1" applyBorder="1" applyAlignment="1">
      <alignment wrapText="1"/>
    </xf>
    <xf numFmtId="4" fontId="6" fillId="0" borderId="8" xfId="0" applyNumberFormat="1" applyFont="1" applyBorder="1"/>
    <xf numFmtId="4" fontId="6" fillId="0" borderId="3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6" fillId="0" borderId="4" xfId="0" applyNumberFormat="1" applyFont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4" fontId="20" fillId="0" borderId="3" xfId="0" applyNumberFormat="1" applyFont="1" applyBorder="1" applyAlignment="1">
      <alignment horizontal="left"/>
    </xf>
    <xf numFmtId="4" fontId="20" fillId="0" borderId="5" xfId="0" applyNumberFormat="1" applyFont="1" applyBorder="1" applyAlignment="1">
      <alignment horizontal="left"/>
    </xf>
    <xf numFmtId="4" fontId="20" fillId="0" borderId="4" xfId="0" applyNumberFormat="1" applyFont="1" applyBorder="1" applyAlignment="1">
      <alignment horizontal="left"/>
    </xf>
    <xf numFmtId="4" fontId="20" fillId="0" borderId="3" xfId="0" applyNumberFormat="1" applyFont="1" applyBorder="1" applyAlignment="1">
      <alignment vertical="center" wrapText="1"/>
    </xf>
    <xf numFmtId="4" fontId="20" fillId="0" borderId="5" xfId="0" applyNumberFormat="1" applyFont="1" applyBorder="1" applyAlignment="1">
      <alignment vertical="center" wrapText="1"/>
    </xf>
    <xf numFmtId="4" fontId="20" fillId="0" borderId="4" xfId="0" applyNumberFormat="1" applyFont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9" fontId="20" fillId="0" borderId="3" xfId="0" applyNumberFormat="1" applyFont="1" applyBorder="1" applyAlignment="1">
      <alignment horizontal="center"/>
    </xf>
    <xf numFmtId="0" fontId="20" fillId="0" borderId="5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5" fillId="2" borderId="3" xfId="0" applyFont="1" applyFill="1" applyBorder="1" applyAlignment="1">
      <alignment vertical="center" wrapText="1"/>
    </xf>
    <xf numFmtId="0" fontId="25" fillId="2" borderId="5" xfId="0" applyFont="1" applyFill="1" applyBorder="1" applyAlignment="1">
      <alignment vertical="center" wrapText="1"/>
    </xf>
    <xf numFmtId="0" fontId="26" fillId="0" borderId="6" xfId="0" applyFont="1" applyBorder="1"/>
    <xf numFmtId="0" fontId="26" fillId="0" borderId="2" xfId="0" applyFont="1" applyBorder="1"/>
    <xf numFmtId="0" fontId="20" fillId="0" borderId="3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3" xfId="0" applyNumberFormat="1" applyFont="1" applyBorder="1" applyAlignment="1">
      <alignment horizontal="left"/>
    </xf>
    <xf numFmtId="0" fontId="20" fillId="0" borderId="5" xfId="0" applyNumberFormat="1" applyFont="1" applyBorder="1" applyAlignment="1">
      <alignment horizontal="left"/>
    </xf>
    <xf numFmtId="0" fontId="20" fillId="0" borderId="4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0" fillId="0" borderId="1" xfId="0" applyFont="1" applyBorder="1"/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4" fontId="18" fillId="0" borderId="6" xfId="0" applyNumberFormat="1" applyFont="1" applyBorder="1" applyAlignment="1">
      <alignment wrapText="1"/>
    </xf>
    <xf numFmtId="4" fontId="18" fillId="0" borderId="2" xfId="0" applyNumberFormat="1" applyFont="1" applyBorder="1" applyAlignment="1">
      <alignment wrapText="1"/>
    </xf>
    <xf numFmtId="4" fontId="18" fillId="0" borderId="11" xfId="0" applyNumberFormat="1" applyFont="1" applyBorder="1" applyAlignment="1">
      <alignment wrapText="1"/>
    </xf>
    <xf numFmtId="4" fontId="18" fillId="0" borderId="3" xfId="0" applyNumberFormat="1" applyFont="1" applyBorder="1" applyAlignment="1">
      <alignment wrapText="1"/>
    </xf>
    <xf numFmtId="4" fontId="18" fillId="0" borderId="5" xfId="0" applyNumberFormat="1" applyFont="1" applyBorder="1" applyAlignment="1">
      <alignment wrapText="1"/>
    </xf>
    <xf numFmtId="4" fontId="18" fillId="0" borderId="4" xfId="0" applyNumberFormat="1" applyFont="1" applyBorder="1" applyAlignment="1">
      <alignment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1" fillId="3" borderId="5" xfId="0" applyFont="1" applyFill="1" applyBorder="1" applyAlignment="1">
      <alignment horizontal="center"/>
    </xf>
    <xf numFmtId="0" fontId="21" fillId="3" borderId="4" xfId="0" applyFont="1" applyFill="1" applyBorder="1" applyAlignment="1">
      <alignment horizont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right" vertical="center"/>
    </xf>
    <xf numFmtId="4" fontId="4" fillId="2" borderId="8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4" fontId="18" fillId="0" borderId="3" xfId="0" applyNumberFormat="1" applyFont="1" applyBorder="1" applyAlignment="1">
      <alignment vertical="center" wrapText="1"/>
    </xf>
    <xf numFmtId="4" fontId="18" fillId="0" borderId="5" xfId="0" applyNumberFormat="1" applyFont="1" applyBorder="1" applyAlignment="1">
      <alignment vertical="center" wrapText="1"/>
    </xf>
    <xf numFmtId="4" fontId="18" fillId="0" borderId="4" xfId="0" applyNumberFormat="1" applyFont="1" applyBorder="1" applyAlignment="1">
      <alignment vertical="center" wrapText="1"/>
    </xf>
    <xf numFmtId="4" fontId="17" fillId="0" borderId="1" xfId="0" applyNumberFormat="1" applyFont="1" applyBorder="1"/>
    <xf numFmtId="9" fontId="20" fillId="0" borderId="3" xfId="0" applyNumberFormat="1" applyFont="1" applyBorder="1" applyAlignment="1">
      <alignment horizontal="left"/>
    </xf>
    <xf numFmtId="9" fontId="20" fillId="0" borderId="5" xfId="0" applyNumberFormat="1" applyFont="1" applyBorder="1" applyAlignment="1">
      <alignment horizontal="left"/>
    </xf>
    <xf numFmtId="9" fontId="20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9" fontId="17" fillId="0" borderId="3" xfId="0" applyNumberFormat="1" applyFont="1" applyBorder="1" applyAlignment="1">
      <alignment horizontal="center"/>
    </xf>
    <xf numFmtId="0" fontId="17" fillId="0" borderId="5" xfId="0" applyNumberFormat="1" applyFont="1" applyBorder="1" applyAlignment="1">
      <alignment horizontal="center"/>
    </xf>
    <xf numFmtId="0" fontId="19" fillId="0" borderId="4" xfId="0" applyNumberFormat="1" applyFont="1" applyBorder="1"/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center"/>
    </xf>
    <xf numFmtId="10" fontId="18" fillId="0" borderId="5" xfId="0" applyNumberFormat="1" applyFont="1" applyBorder="1" applyAlignment="1"/>
    <xf numFmtId="10" fontId="18" fillId="0" borderId="4" xfId="0" applyNumberFormat="1" applyFont="1" applyBorder="1" applyAlignment="1"/>
    <xf numFmtId="9" fontId="18" fillId="0" borderId="3" xfId="0" applyNumberFormat="1" applyFont="1" applyBorder="1" applyAlignment="1"/>
    <xf numFmtId="0" fontId="2" fillId="3" borderId="1" xfId="0" applyFont="1" applyFill="1" applyBorder="1" applyAlignment="1">
      <alignment horizontal="center" wrapText="1"/>
    </xf>
    <xf numFmtId="9" fontId="20" fillId="0" borderId="3" xfId="0" applyNumberFormat="1" applyFont="1" applyBorder="1" applyAlignment="1"/>
    <xf numFmtId="9" fontId="20" fillId="0" borderId="5" xfId="0" applyNumberFormat="1" applyFont="1" applyBorder="1" applyAlignment="1"/>
    <xf numFmtId="9" fontId="20" fillId="0" borderId="4" xfId="0" applyNumberFormat="1" applyFont="1" applyBorder="1" applyAlignme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5"/>
  <sheetViews>
    <sheetView tabSelected="1" topLeftCell="A217" workbookViewId="0">
      <selection activeCell="E235" sqref="E235"/>
    </sheetView>
  </sheetViews>
  <sheetFormatPr defaultRowHeight="15"/>
  <cols>
    <col min="1" max="1" width="21" customWidth="1"/>
    <col min="2" max="2" width="17.140625" customWidth="1"/>
    <col min="3" max="3" width="16.42578125" customWidth="1"/>
    <col min="4" max="4" width="17.5703125" customWidth="1"/>
    <col min="5" max="5" width="71.71093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15.75">
      <c r="A2" s="203" t="s">
        <v>86</v>
      </c>
      <c r="B2" s="203"/>
      <c r="C2" s="203"/>
      <c r="D2" s="203"/>
      <c r="E2" s="203"/>
      <c r="F2" s="1"/>
      <c r="G2" s="1"/>
      <c r="H2" s="1"/>
      <c r="I2" s="1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>
      <c r="A4" s="202" t="s">
        <v>0</v>
      </c>
      <c r="B4" s="202"/>
      <c r="C4" s="3" t="s">
        <v>1</v>
      </c>
      <c r="D4" s="3" t="s">
        <v>2</v>
      </c>
      <c r="E4" s="3" t="s">
        <v>3</v>
      </c>
      <c r="F4" s="1"/>
      <c r="G4" s="1"/>
      <c r="H4" s="1"/>
      <c r="I4" s="1"/>
    </row>
    <row r="5" spans="1:9" ht="36" customHeight="1">
      <c r="A5" s="153" t="s">
        <v>72</v>
      </c>
      <c r="B5" s="154"/>
      <c r="C5" s="7">
        <f>SUM(C6)</f>
        <v>10000</v>
      </c>
      <c r="D5" s="7">
        <f>SUM(D6)</f>
        <v>2460</v>
      </c>
      <c r="E5" s="10"/>
      <c r="F5" s="1"/>
      <c r="G5" s="1"/>
      <c r="H5" s="1"/>
      <c r="I5" s="1"/>
    </row>
    <row r="6" spans="1:9">
      <c r="A6" s="155" t="s">
        <v>4</v>
      </c>
      <c r="B6" s="156"/>
      <c r="C6" s="5">
        <f>SUM(C7:C7)</f>
        <v>10000</v>
      </c>
      <c r="D6" s="5">
        <f>SUM(D7:D7)</f>
        <v>2460</v>
      </c>
      <c r="E6" s="195" t="s">
        <v>89</v>
      </c>
      <c r="F6" s="1"/>
      <c r="G6" s="1"/>
      <c r="H6" s="1"/>
      <c r="I6" s="1"/>
    </row>
    <row r="7" spans="1:9">
      <c r="A7" s="158" t="s">
        <v>6</v>
      </c>
      <c r="B7" s="159"/>
      <c r="C7" s="84">
        <v>10000</v>
      </c>
      <c r="D7" s="84">
        <v>2460</v>
      </c>
      <c r="E7" s="196"/>
      <c r="F7" s="1"/>
      <c r="G7" s="1"/>
      <c r="H7" s="1"/>
      <c r="I7" s="1"/>
    </row>
    <row r="8" spans="1:9" ht="24.75" customHeight="1">
      <c r="A8" s="153" t="s">
        <v>7</v>
      </c>
      <c r="B8" s="154"/>
      <c r="C8" s="7">
        <f>SUM(C9)</f>
        <v>50000</v>
      </c>
      <c r="D8" s="7">
        <f>SUM(D9)</f>
        <v>0</v>
      </c>
      <c r="E8" s="10"/>
      <c r="F8" s="1"/>
      <c r="G8" s="1"/>
      <c r="H8" s="1"/>
      <c r="I8" s="1"/>
    </row>
    <row r="9" spans="1:9">
      <c r="A9" s="155" t="s">
        <v>4</v>
      </c>
      <c r="B9" s="156"/>
      <c r="C9" s="5">
        <f>SUM(C10)</f>
        <v>50000</v>
      </c>
      <c r="D9" s="5">
        <f>SUM(D10)</f>
        <v>0</v>
      </c>
      <c r="E9" s="157" t="s">
        <v>87</v>
      </c>
      <c r="F9" s="1"/>
      <c r="G9" s="1"/>
      <c r="H9" s="1"/>
      <c r="I9" s="1"/>
    </row>
    <row r="10" spans="1:9">
      <c r="A10" s="158" t="s">
        <v>6</v>
      </c>
      <c r="B10" s="159"/>
      <c r="C10" s="6">
        <v>50000</v>
      </c>
      <c r="D10" s="6">
        <v>0</v>
      </c>
      <c r="E10" s="157"/>
      <c r="F10" s="1"/>
      <c r="G10" s="1"/>
      <c r="H10" s="1"/>
      <c r="I10" s="1"/>
    </row>
    <row r="11" spans="1:9" ht="26.25" customHeight="1">
      <c r="A11" s="153" t="s">
        <v>88</v>
      </c>
      <c r="B11" s="154"/>
      <c r="C11" s="7">
        <f>SUM(C12)</f>
        <v>50000</v>
      </c>
      <c r="D11" s="7">
        <f>SUM(D12)</f>
        <v>0</v>
      </c>
      <c r="E11" s="10"/>
      <c r="F11" s="1"/>
      <c r="G11" s="1"/>
      <c r="H11" s="1"/>
      <c r="I11" s="1"/>
    </row>
    <row r="12" spans="1:9" ht="21.75" customHeight="1">
      <c r="A12" s="155" t="s">
        <v>4</v>
      </c>
      <c r="B12" s="156"/>
      <c r="C12" s="36">
        <f>SUM(C13)</f>
        <v>50000</v>
      </c>
      <c r="D12" s="36">
        <f>SUM(D13)</f>
        <v>0</v>
      </c>
      <c r="E12" s="157" t="s">
        <v>126</v>
      </c>
      <c r="F12" s="1"/>
      <c r="G12" s="1"/>
      <c r="H12" s="1"/>
      <c r="I12" s="1"/>
    </row>
    <row r="13" spans="1:9">
      <c r="A13" s="158" t="s">
        <v>6</v>
      </c>
      <c r="B13" s="159"/>
      <c r="C13" s="100">
        <v>50000</v>
      </c>
      <c r="D13" s="100">
        <v>0</v>
      </c>
      <c r="E13" s="157"/>
      <c r="F13" s="1"/>
      <c r="G13" s="1"/>
      <c r="H13" s="1"/>
      <c r="I13" s="1"/>
    </row>
    <row r="14" spans="1:9" ht="29.25" customHeight="1">
      <c r="A14" s="153" t="s">
        <v>73</v>
      </c>
      <c r="B14" s="154"/>
      <c r="C14" s="7">
        <f>SUM(C15)</f>
        <v>6600</v>
      </c>
      <c r="D14" s="7">
        <f>SUM(D15)</f>
        <v>0</v>
      </c>
      <c r="E14" s="10"/>
      <c r="F14" s="1"/>
      <c r="G14" s="1"/>
      <c r="H14" s="1"/>
      <c r="I14" s="1"/>
    </row>
    <row r="15" spans="1:9">
      <c r="A15" s="155" t="s">
        <v>4</v>
      </c>
      <c r="B15" s="156"/>
      <c r="C15" s="36">
        <f>SUM(C16)</f>
        <v>6600</v>
      </c>
      <c r="D15" s="36">
        <f>SUM(D16)</f>
        <v>0</v>
      </c>
      <c r="E15" s="149" t="s">
        <v>74</v>
      </c>
      <c r="F15" s="1"/>
      <c r="G15" s="1"/>
      <c r="H15" s="1"/>
      <c r="I15" s="1"/>
    </row>
    <row r="16" spans="1:9">
      <c r="A16" s="158" t="s">
        <v>6</v>
      </c>
      <c r="B16" s="159"/>
      <c r="C16" s="85">
        <v>6600</v>
      </c>
      <c r="D16" s="85">
        <v>0</v>
      </c>
      <c r="E16" s="150"/>
      <c r="F16" s="1"/>
      <c r="G16" s="1"/>
      <c r="H16" s="1"/>
      <c r="I16" s="1"/>
    </row>
    <row r="17" spans="1:9" ht="28.5" customHeight="1">
      <c r="A17" s="153" t="s">
        <v>8</v>
      </c>
      <c r="B17" s="154"/>
      <c r="C17" s="7">
        <f>SUM(C18)</f>
        <v>40000</v>
      </c>
      <c r="D17" s="7">
        <f>SUM(D18)</f>
        <v>0</v>
      </c>
      <c r="E17" s="10"/>
      <c r="F17" s="1"/>
      <c r="G17" s="1"/>
      <c r="H17" s="1"/>
      <c r="I17" s="1"/>
    </row>
    <row r="18" spans="1:9">
      <c r="A18" s="155" t="s">
        <v>4</v>
      </c>
      <c r="B18" s="156"/>
      <c r="C18" s="5">
        <f>SUM(C19)</f>
        <v>40000</v>
      </c>
      <c r="D18" s="5">
        <f>SUM(D19)</f>
        <v>0</v>
      </c>
      <c r="E18" s="149" t="s">
        <v>75</v>
      </c>
      <c r="F18" s="1"/>
      <c r="G18" s="1"/>
      <c r="H18" s="1"/>
      <c r="I18" s="1"/>
    </row>
    <row r="19" spans="1:9">
      <c r="A19" s="158" t="s">
        <v>6</v>
      </c>
      <c r="B19" s="159"/>
      <c r="C19" s="6">
        <v>40000</v>
      </c>
      <c r="D19" s="6"/>
      <c r="E19" s="150"/>
      <c r="F19" s="1"/>
      <c r="G19" s="1"/>
      <c r="H19" s="1"/>
      <c r="I19" s="1"/>
    </row>
    <row r="20" spans="1:9" ht="27" customHeight="1">
      <c r="A20" s="204" t="s">
        <v>9</v>
      </c>
      <c r="B20" s="205"/>
      <c r="C20" s="118">
        <f>SUM(C21+C25)</f>
        <v>10727238.890000001</v>
      </c>
      <c r="D20" s="118">
        <f>SUM(D21+D25)</f>
        <v>942782.71</v>
      </c>
      <c r="E20" s="112"/>
      <c r="F20" s="1"/>
      <c r="G20" s="1"/>
      <c r="H20" s="1"/>
      <c r="I20" s="1"/>
    </row>
    <row r="21" spans="1:9">
      <c r="A21" s="206" t="s">
        <v>4</v>
      </c>
      <c r="B21" s="207"/>
      <c r="C21" s="117">
        <v>2615000</v>
      </c>
      <c r="D21" s="119">
        <v>841261.23</v>
      </c>
      <c r="E21" s="113"/>
      <c r="F21" s="1"/>
      <c r="G21" s="1"/>
      <c r="H21" s="1"/>
      <c r="I21" s="1"/>
    </row>
    <row r="22" spans="1:9">
      <c r="A22" s="133" t="s">
        <v>11</v>
      </c>
      <c r="B22" s="134" t="s">
        <v>12</v>
      </c>
      <c r="C22" s="140" t="s">
        <v>14</v>
      </c>
      <c r="D22" s="95">
        <v>2490.86</v>
      </c>
      <c r="E22" s="114" t="s">
        <v>156</v>
      </c>
      <c r="F22" s="1"/>
      <c r="G22" s="1"/>
      <c r="H22" s="1"/>
      <c r="I22" s="1"/>
    </row>
    <row r="23" spans="1:9" ht="68.25">
      <c r="A23" s="104" t="s">
        <v>10</v>
      </c>
      <c r="B23" s="135"/>
      <c r="C23" s="140" t="s">
        <v>14</v>
      </c>
      <c r="D23" s="143">
        <v>71268.17</v>
      </c>
      <c r="E23" s="115" t="s">
        <v>157</v>
      </c>
      <c r="F23" s="1"/>
      <c r="G23" s="1"/>
      <c r="H23" s="1"/>
      <c r="I23" s="1"/>
    </row>
    <row r="24" spans="1:9" ht="102">
      <c r="A24" s="208" t="s">
        <v>6</v>
      </c>
      <c r="B24" s="209"/>
      <c r="C24" s="141" t="s">
        <v>14</v>
      </c>
      <c r="D24" s="96">
        <v>1447609.81</v>
      </c>
      <c r="E24" s="97" t="s">
        <v>200</v>
      </c>
      <c r="F24" s="1"/>
      <c r="G24" s="1"/>
      <c r="H24" s="1"/>
      <c r="I24" s="1"/>
    </row>
    <row r="25" spans="1:9" ht="108" customHeight="1">
      <c r="A25" s="138" t="s">
        <v>13</v>
      </c>
      <c r="B25" s="139"/>
      <c r="C25" s="116">
        <v>8112238.8899999997</v>
      </c>
      <c r="D25" s="116">
        <v>101521.48</v>
      </c>
      <c r="E25" s="142" t="s">
        <v>201</v>
      </c>
      <c r="F25" s="1"/>
      <c r="G25" s="1"/>
      <c r="H25" s="1"/>
      <c r="I25" s="1"/>
    </row>
    <row r="26" spans="1:9">
      <c r="A26" s="170" t="s">
        <v>202</v>
      </c>
      <c r="B26" s="231"/>
      <c r="C26" s="231"/>
      <c r="D26" s="231"/>
      <c r="E26" s="232"/>
      <c r="F26" s="1"/>
      <c r="G26" s="1"/>
      <c r="H26" s="79"/>
      <c r="I26" s="1"/>
    </row>
    <row r="27" spans="1:9">
      <c r="A27" s="102" t="s">
        <v>15</v>
      </c>
      <c r="B27" s="103"/>
      <c r="C27" s="210" t="s">
        <v>165</v>
      </c>
      <c r="D27" s="211"/>
      <c r="E27" s="212"/>
      <c r="F27" s="1"/>
      <c r="G27" s="1"/>
      <c r="H27" s="1"/>
      <c r="I27" s="1"/>
    </row>
    <row r="28" spans="1:9">
      <c r="A28" s="125" t="s">
        <v>16</v>
      </c>
      <c r="B28" s="126"/>
      <c r="C28" s="190" t="s">
        <v>166</v>
      </c>
      <c r="D28" s="191"/>
      <c r="E28" s="192"/>
      <c r="F28" s="1"/>
      <c r="G28" s="1"/>
      <c r="H28" s="1"/>
      <c r="I28" s="1"/>
    </row>
    <row r="29" spans="1:9">
      <c r="A29" s="104" t="s">
        <v>17</v>
      </c>
      <c r="B29" s="105"/>
      <c r="C29" s="187" t="s">
        <v>158</v>
      </c>
      <c r="D29" s="188"/>
      <c r="E29" s="189"/>
      <c r="F29" s="1"/>
      <c r="G29" s="1"/>
      <c r="H29" s="1"/>
      <c r="I29" s="1"/>
    </row>
    <row r="30" spans="1:9">
      <c r="A30" s="104" t="s">
        <v>18</v>
      </c>
      <c r="B30" s="105"/>
      <c r="C30" s="199">
        <v>0.05</v>
      </c>
      <c r="D30" s="200"/>
      <c r="E30" s="144"/>
      <c r="F30" s="1"/>
      <c r="G30" s="1"/>
      <c r="H30" s="1"/>
      <c r="I30" s="1"/>
    </row>
    <row r="31" spans="1:9">
      <c r="A31" s="104" t="s">
        <v>19</v>
      </c>
      <c r="B31" s="105"/>
      <c r="C31" s="187" t="s">
        <v>167</v>
      </c>
      <c r="D31" s="188"/>
      <c r="E31" s="189"/>
      <c r="F31" s="1"/>
      <c r="G31" s="1"/>
      <c r="H31" s="1"/>
      <c r="I31" s="1"/>
    </row>
    <row r="32" spans="1:9">
      <c r="A32" s="125" t="s">
        <v>20</v>
      </c>
      <c r="B32" s="126"/>
      <c r="C32" s="190" t="s">
        <v>168</v>
      </c>
      <c r="D32" s="191"/>
      <c r="E32" s="192"/>
      <c r="F32" s="1"/>
      <c r="G32" s="1"/>
      <c r="H32" s="1"/>
      <c r="I32" s="1"/>
    </row>
    <row r="33" spans="1:9">
      <c r="A33" s="170" t="s">
        <v>173</v>
      </c>
      <c r="B33" s="231"/>
      <c r="C33" s="231"/>
      <c r="D33" s="231"/>
      <c r="E33" s="232"/>
      <c r="F33" s="1"/>
      <c r="G33" s="1"/>
      <c r="H33" s="1"/>
      <c r="I33" s="1"/>
    </row>
    <row r="34" spans="1:9">
      <c r="A34" s="102" t="s">
        <v>15</v>
      </c>
      <c r="B34" s="103"/>
      <c r="C34" s="173" t="s">
        <v>169</v>
      </c>
      <c r="D34" s="174"/>
      <c r="E34" s="175"/>
      <c r="F34" s="1"/>
      <c r="G34" s="1"/>
      <c r="H34" s="1"/>
      <c r="I34" s="1"/>
    </row>
    <row r="35" spans="1:9">
      <c r="A35" s="136" t="s">
        <v>16</v>
      </c>
      <c r="B35" s="137"/>
      <c r="C35" s="247" t="s">
        <v>159</v>
      </c>
      <c r="D35" s="248"/>
      <c r="E35" s="249"/>
      <c r="F35" s="1"/>
      <c r="G35" s="1"/>
      <c r="H35" s="1"/>
      <c r="I35" s="1"/>
    </row>
    <row r="36" spans="1:9">
      <c r="A36" s="104" t="s">
        <v>17</v>
      </c>
      <c r="B36" s="105"/>
      <c r="C36" s="250" t="s">
        <v>160</v>
      </c>
      <c r="D36" s="250"/>
      <c r="E36" s="250"/>
      <c r="F36" s="1"/>
      <c r="G36" s="1"/>
      <c r="H36" s="1"/>
      <c r="I36" s="1"/>
    </row>
    <row r="37" spans="1:9">
      <c r="A37" s="104" t="s">
        <v>18</v>
      </c>
      <c r="B37" s="105"/>
      <c r="C37" s="255">
        <v>0</v>
      </c>
      <c r="D37" s="256"/>
      <c r="E37" s="257"/>
      <c r="F37" s="1"/>
      <c r="G37" s="1"/>
      <c r="H37" s="1"/>
      <c r="I37" s="1"/>
    </row>
    <row r="38" spans="1:9">
      <c r="A38" s="104" t="s">
        <v>19</v>
      </c>
      <c r="B38" s="105"/>
      <c r="C38" s="250" t="s">
        <v>161</v>
      </c>
      <c r="D38" s="250"/>
      <c r="E38" s="250"/>
      <c r="F38" s="1"/>
      <c r="G38" s="1"/>
      <c r="H38" s="1"/>
      <c r="I38" s="1"/>
    </row>
    <row r="39" spans="1:9">
      <c r="A39" s="136" t="s">
        <v>20</v>
      </c>
      <c r="B39" s="137"/>
      <c r="C39" s="247" t="s">
        <v>170</v>
      </c>
      <c r="D39" s="248"/>
      <c r="E39" s="249"/>
      <c r="F39" s="1"/>
      <c r="G39" s="1"/>
      <c r="H39" s="1"/>
      <c r="I39" s="1"/>
    </row>
    <row r="40" spans="1:9" ht="36.75" customHeight="1">
      <c r="A40" s="193" t="s">
        <v>71</v>
      </c>
      <c r="B40" s="194"/>
      <c r="C40" s="83">
        <f>SUM(C41)</f>
        <v>15000</v>
      </c>
      <c r="D40" s="83">
        <f>SUM(D41)</f>
        <v>14175</v>
      </c>
      <c r="E40" s="26"/>
      <c r="F40" s="1"/>
      <c r="G40" s="1"/>
      <c r="H40" s="1"/>
      <c r="I40" s="1"/>
    </row>
    <row r="41" spans="1:9" ht="22.5" customHeight="1">
      <c r="A41" s="155" t="s">
        <v>4</v>
      </c>
      <c r="B41" s="156"/>
      <c r="C41" s="5">
        <f>SUM(C42)</f>
        <v>15000</v>
      </c>
      <c r="D41" s="5">
        <f>SUM(D42)</f>
        <v>14175</v>
      </c>
      <c r="E41" s="195" t="s">
        <v>134</v>
      </c>
      <c r="F41" s="1"/>
      <c r="G41" s="1"/>
      <c r="H41" s="1"/>
      <c r="I41" s="1"/>
    </row>
    <row r="42" spans="1:9" ht="54.75" customHeight="1">
      <c r="A42" s="158" t="s">
        <v>6</v>
      </c>
      <c r="B42" s="159"/>
      <c r="C42" s="6">
        <v>15000</v>
      </c>
      <c r="D42" s="6">
        <v>14175</v>
      </c>
      <c r="E42" s="196"/>
      <c r="F42" s="1"/>
      <c r="G42" s="1"/>
      <c r="H42" s="1"/>
      <c r="I42" s="1"/>
    </row>
    <row r="43" spans="1:9" ht="36.75" customHeight="1">
      <c r="A43" s="153" t="s">
        <v>21</v>
      </c>
      <c r="B43" s="154"/>
      <c r="C43" s="7">
        <f>SUM(C44+C54)</f>
        <v>912165</v>
      </c>
      <c r="D43" s="7">
        <f>SUM(D44+D54)</f>
        <v>341559.48000000004</v>
      </c>
      <c r="E43" s="26"/>
      <c r="F43" s="1"/>
      <c r="G43" s="1"/>
      <c r="H43" s="1"/>
      <c r="I43" s="1"/>
    </row>
    <row r="44" spans="1:9" ht="27" customHeight="1">
      <c r="A44" s="151" t="s">
        <v>4</v>
      </c>
      <c r="B44" s="152"/>
      <c r="C44" s="5">
        <v>830000</v>
      </c>
      <c r="D44" s="5">
        <f>SUM(D45+D52+D53)</f>
        <v>337623.48000000004</v>
      </c>
      <c r="E44" s="86" t="s">
        <v>96</v>
      </c>
      <c r="F44" s="1"/>
      <c r="G44" s="1"/>
      <c r="H44" s="1"/>
      <c r="I44" s="1"/>
    </row>
    <row r="45" spans="1:9">
      <c r="A45" s="12" t="s">
        <v>11</v>
      </c>
      <c r="B45" s="8" t="s">
        <v>23</v>
      </c>
      <c r="C45" s="17" t="s">
        <v>14</v>
      </c>
      <c r="D45" s="27">
        <f>SUM(D46:D51)</f>
        <v>281378.62</v>
      </c>
      <c r="E45" s="12" t="s">
        <v>28</v>
      </c>
      <c r="F45" s="1"/>
      <c r="G45" s="1"/>
      <c r="H45" s="1"/>
      <c r="I45" s="1"/>
    </row>
    <row r="46" spans="1:9">
      <c r="A46" s="15"/>
      <c r="B46" s="25" t="s">
        <v>24</v>
      </c>
      <c r="C46" s="17" t="s">
        <v>14</v>
      </c>
      <c r="D46" s="28">
        <v>14776.79</v>
      </c>
      <c r="E46" s="11" t="s">
        <v>91</v>
      </c>
      <c r="F46" s="1"/>
      <c r="G46" s="1"/>
      <c r="H46" s="1"/>
      <c r="I46" s="1"/>
    </row>
    <row r="47" spans="1:9">
      <c r="A47" s="15"/>
      <c r="B47" s="25" t="s">
        <v>12</v>
      </c>
      <c r="C47" s="17" t="s">
        <v>14</v>
      </c>
      <c r="D47" s="28">
        <v>10174.67</v>
      </c>
      <c r="E47" s="11" t="s">
        <v>92</v>
      </c>
      <c r="F47" s="1"/>
      <c r="G47" s="1"/>
      <c r="H47" s="1"/>
      <c r="I47" s="1"/>
    </row>
    <row r="48" spans="1:9">
      <c r="A48" s="15"/>
      <c r="B48" s="25" t="s">
        <v>25</v>
      </c>
      <c r="C48" s="17" t="s">
        <v>14</v>
      </c>
      <c r="D48" s="28">
        <v>249280.18</v>
      </c>
      <c r="E48" s="11" t="s">
        <v>93</v>
      </c>
      <c r="F48" s="1"/>
      <c r="G48" s="1"/>
      <c r="H48" s="1"/>
      <c r="I48" s="1"/>
    </row>
    <row r="49" spans="1:9">
      <c r="A49" s="15"/>
      <c r="B49" s="25" t="s">
        <v>26</v>
      </c>
      <c r="C49" s="17" t="s">
        <v>14</v>
      </c>
      <c r="D49" s="28">
        <v>2010.56</v>
      </c>
      <c r="E49" s="11" t="s">
        <v>94</v>
      </c>
      <c r="F49" s="1"/>
      <c r="G49" s="1"/>
      <c r="H49" s="1"/>
      <c r="I49" s="1"/>
    </row>
    <row r="50" spans="1:9">
      <c r="A50" s="15"/>
      <c r="B50" s="25" t="s">
        <v>27</v>
      </c>
      <c r="C50" s="17" t="s">
        <v>14</v>
      </c>
      <c r="D50" s="28">
        <v>3386.41</v>
      </c>
      <c r="E50" s="11" t="s">
        <v>95</v>
      </c>
      <c r="F50" s="1"/>
      <c r="G50" s="1"/>
      <c r="H50" s="1"/>
      <c r="I50" s="1"/>
    </row>
    <row r="51" spans="1:9">
      <c r="A51" s="87"/>
      <c r="B51" s="13" t="s">
        <v>76</v>
      </c>
      <c r="C51" s="17" t="s">
        <v>14</v>
      </c>
      <c r="D51" s="28">
        <v>1750.01</v>
      </c>
      <c r="E51" s="11" t="s">
        <v>90</v>
      </c>
      <c r="F51" s="1"/>
      <c r="G51" s="1"/>
      <c r="H51" s="1"/>
      <c r="I51" s="1"/>
    </row>
    <row r="52" spans="1:9" ht="23.25">
      <c r="A52" s="11" t="s">
        <v>10</v>
      </c>
      <c r="B52" s="2"/>
      <c r="C52" s="17" t="s">
        <v>14</v>
      </c>
      <c r="D52" s="95">
        <v>3715.28</v>
      </c>
      <c r="E52" s="97" t="s">
        <v>97</v>
      </c>
      <c r="F52" s="1"/>
      <c r="G52" s="1"/>
      <c r="H52" s="1"/>
      <c r="I52" s="1"/>
    </row>
    <row r="53" spans="1:9" ht="34.5">
      <c r="A53" s="197" t="s">
        <v>6</v>
      </c>
      <c r="B53" s="198"/>
      <c r="C53" s="78" t="s">
        <v>14</v>
      </c>
      <c r="D53" s="96">
        <v>52529.58</v>
      </c>
      <c r="E53" s="97" t="s">
        <v>98</v>
      </c>
      <c r="F53" s="1"/>
      <c r="G53" s="1"/>
      <c r="H53" s="1"/>
      <c r="I53" s="1"/>
    </row>
    <row r="54" spans="1:9">
      <c r="A54" s="47" t="s">
        <v>13</v>
      </c>
      <c r="B54" s="31"/>
      <c r="C54" s="56">
        <v>82165</v>
      </c>
      <c r="D54" s="98">
        <v>3936</v>
      </c>
      <c r="E54" s="97" t="s">
        <v>99</v>
      </c>
      <c r="F54" s="1"/>
      <c r="G54" s="1"/>
      <c r="H54" s="1"/>
      <c r="I54" s="1"/>
    </row>
    <row r="55" spans="1:9" ht="39" customHeight="1">
      <c r="A55" s="201" t="s">
        <v>29</v>
      </c>
      <c r="B55" s="201"/>
      <c r="C55" s="7">
        <f>SUM(C56)</f>
        <v>261700</v>
      </c>
      <c r="D55" s="7">
        <f>SUM(D56)</f>
        <v>76.75</v>
      </c>
      <c r="E55" s="80"/>
      <c r="F55" s="1"/>
      <c r="G55" s="1"/>
      <c r="H55" s="1"/>
      <c r="I55" s="1"/>
    </row>
    <row r="56" spans="1:9">
      <c r="A56" s="155" t="s">
        <v>4</v>
      </c>
      <c r="B56" s="156"/>
      <c r="C56" s="5">
        <f>SUM(C57)</f>
        <v>261700</v>
      </c>
      <c r="D56" s="5">
        <f>SUM(D57)</f>
        <v>76.75</v>
      </c>
      <c r="E56" s="184" t="s">
        <v>100</v>
      </c>
      <c r="F56" s="1"/>
      <c r="G56" s="1"/>
      <c r="H56" s="1"/>
      <c r="I56" s="1"/>
    </row>
    <row r="57" spans="1:9">
      <c r="A57" s="158" t="s">
        <v>6</v>
      </c>
      <c r="B57" s="159"/>
      <c r="C57" s="6">
        <v>261700</v>
      </c>
      <c r="D57" s="6">
        <v>76.75</v>
      </c>
      <c r="E57" s="185"/>
      <c r="F57" s="1"/>
      <c r="G57" s="1"/>
      <c r="H57" s="1"/>
      <c r="I57" s="1"/>
    </row>
    <row r="58" spans="1:9" ht="26.25" customHeight="1">
      <c r="A58" s="153" t="s">
        <v>34</v>
      </c>
      <c r="B58" s="154"/>
      <c r="C58" s="7">
        <f>SUM(C59)</f>
        <v>161300</v>
      </c>
      <c r="D58" s="7">
        <f>SUM(D59)</f>
        <v>86856</v>
      </c>
      <c r="E58" s="26"/>
      <c r="F58" s="1"/>
      <c r="G58" s="1"/>
      <c r="H58" s="1"/>
      <c r="I58" s="1"/>
    </row>
    <row r="59" spans="1:9">
      <c r="A59" s="151" t="s">
        <v>4</v>
      </c>
      <c r="B59" s="152"/>
      <c r="C59" s="5">
        <f>SUM(C60:C61)</f>
        <v>161300</v>
      </c>
      <c r="D59" s="5">
        <f>SUM(D60:D61)</f>
        <v>86856</v>
      </c>
      <c r="E59" s="164" t="s">
        <v>127</v>
      </c>
      <c r="F59" s="1"/>
      <c r="G59" s="1"/>
      <c r="H59" s="1"/>
      <c r="I59" s="1"/>
    </row>
    <row r="60" spans="1:9">
      <c r="A60" s="16" t="s">
        <v>5</v>
      </c>
      <c r="B60" s="9"/>
      <c r="C60" s="14">
        <v>135062</v>
      </c>
      <c r="D60" s="6">
        <v>74681.52</v>
      </c>
      <c r="E60" s="165"/>
      <c r="F60" s="1"/>
      <c r="G60" s="1"/>
      <c r="H60" s="1"/>
      <c r="I60" s="1"/>
    </row>
    <row r="61" spans="1:9">
      <c r="A61" s="16" t="s">
        <v>22</v>
      </c>
      <c r="B61" s="9"/>
      <c r="C61" s="14">
        <v>26238</v>
      </c>
      <c r="D61" s="6">
        <v>12174.48</v>
      </c>
      <c r="E61" s="166"/>
      <c r="F61" s="1"/>
      <c r="G61" s="1"/>
      <c r="H61" s="1"/>
      <c r="I61" s="1"/>
    </row>
    <row r="62" spans="1:9">
      <c r="A62" s="161" t="s">
        <v>30</v>
      </c>
      <c r="B62" s="162"/>
      <c r="C62" s="162"/>
      <c r="D62" s="162"/>
      <c r="E62" s="163"/>
      <c r="F62" s="1"/>
      <c r="G62" s="1"/>
      <c r="H62" s="1"/>
      <c r="I62" s="1"/>
    </row>
    <row r="63" spans="1:9">
      <c r="A63" s="167" t="s">
        <v>31</v>
      </c>
      <c r="B63" s="168"/>
      <c r="C63" s="39" t="s">
        <v>32</v>
      </c>
      <c r="D63" s="39" t="s">
        <v>33</v>
      </c>
      <c r="E63" s="38" t="s">
        <v>3</v>
      </c>
      <c r="F63" s="1"/>
      <c r="G63" s="1"/>
      <c r="H63" s="1"/>
      <c r="I63" s="1"/>
    </row>
    <row r="64" spans="1:9">
      <c r="A64" s="40" t="s">
        <v>78</v>
      </c>
      <c r="B64" s="41"/>
      <c r="C64" s="42">
        <v>12.71</v>
      </c>
      <c r="D64" s="42">
        <v>12.71</v>
      </c>
      <c r="E64" s="11"/>
      <c r="F64" s="1"/>
      <c r="G64" s="1"/>
      <c r="H64" s="1"/>
      <c r="I64" s="1"/>
    </row>
    <row r="65" spans="1:9" ht="27" customHeight="1">
      <c r="A65" s="153" t="s">
        <v>35</v>
      </c>
      <c r="B65" s="154"/>
      <c r="C65" s="7">
        <f>SUM(C67+C68)</f>
        <v>419000</v>
      </c>
      <c r="D65" s="7">
        <f>SUM(D67+D68)</f>
        <v>198776.23</v>
      </c>
      <c r="E65" s="26"/>
      <c r="F65" s="1"/>
      <c r="G65" s="1"/>
      <c r="H65" s="1"/>
      <c r="I65" s="1"/>
    </row>
    <row r="66" spans="1:9">
      <c r="A66" s="151" t="s">
        <v>4</v>
      </c>
      <c r="B66" s="152"/>
      <c r="C66" s="21">
        <f>SUM(C67:C68)</f>
        <v>419000</v>
      </c>
      <c r="D66" s="21">
        <f>SUM(D67:D68)</f>
        <v>198776.23</v>
      </c>
      <c r="E66" s="11"/>
      <c r="F66" s="1"/>
      <c r="G66" s="1"/>
      <c r="H66" s="1"/>
      <c r="I66" s="1"/>
    </row>
    <row r="67" spans="1:9">
      <c r="A67" s="16" t="s">
        <v>36</v>
      </c>
      <c r="B67" s="9"/>
      <c r="C67" s="14">
        <v>375000</v>
      </c>
      <c r="D67" s="6">
        <v>179554.69</v>
      </c>
      <c r="E67" s="29" t="s">
        <v>102</v>
      </c>
      <c r="F67" s="1"/>
      <c r="G67" s="1"/>
      <c r="H67" s="1"/>
      <c r="I67" s="1"/>
    </row>
    <row r="68" spans="1:9" ht="45.75">
      <c r="A68" s="46" t="s">
        <v>6</v>
      </c>
      <c r="B68" s="9"/>
      <c r="C68" s="43">
        <v>44000</v>
      </c>
      <c r="D68" s="30">
        <v>19221.54</v>
      </c>
      <c r="E68" s="86" t="s">
        <v>101</v>
      </c>
      <c r="F68" s="1"/>
      <c r="G68" s="1"/>
      <c r="H68" s="1"/>
      <c r="I68" s="1"/>
    </row>
    <row r="69" spans="1:9" ht="27" customHeight="1">
      <c r="A69" s="153" t="s">
        <v>37</v>
      </c>
      <c r="B69" s="154"/>
      <c r="C69" s="7">
        <f>SUM(C70+C83)</f>
        <v>8920285.6799999997</v>
      </c>
      <c r="D69" s="7">
        <f>SUM(D70+D83)</f>
        <v>4175656.42</v>
      </c>
      <c r="E69" s="26"/>
      <c r="F69" s="1"/>
      <c r="G69" s="1"/>
      <c r="H69" s="1"/>
      <c r="I69" s="1"/>
    </row>
    <row r="70" spans="1:9">
      <c r="A70" s="151" t="s">
        <v>4</v>
      </c>
      <c r="B70" s="152"/>
      <c r="C70" s="18">
        <v>8502596.6799999997</v>
      </c>
      <c r="D70" s="18">
        <f>SUM(D71+D72+D73+D74+D81+D82)</f>
        <v>4131939.13</v>
      </c>
      <c r="E70" s="11"/>
      <c r="F70" s="1"/>
      <c r="G70" s="1"/>
      <c r="H70" s="1"/>
      <c r="I70" s="1"/>
    </row>
    <row r="71" spans="1:9">
      <c r="A71" s="22" t="s">
        <v>36</v>
      </c>
      <c r="B71" s="44"/>
      <c r="C71" s="6">
        <v>15800</v>
      </c>
      <c r="D71" s="6">
        <v>5593.76</v>
      </c>
      <c r="E71" s="29" t="s">
        <v>103</v>
      </c>
      <c r="F71" s="1"/>
      <c r="G71" s="1"/>
      <c r="H71" s="1"/>
      <c r="I71" s="1"/>
    </row>
    <row r="72" spans="1:9">
      <c r="A72" s="16" t="s">
        <v>5</v>
      </c>
      <c r="B72" s="9"/>
      <c r="C72" s="14">
        <v>5200756.63</v>
      </c>
      <c r="D72" s="6">
        <v>2612442.4300000002</v>
      </c>
      <c r="E72" s="29" t="s">
        <v>104</v>
      </c>
      <c r="F72" s="1"/>
      <c r="G72" s="1"/>
      <c r="H72" s="1"/>
      <c r="I72" s="1"/>
    </row>
    <row r="73" spans="1:9">
      <c r="A73" s="22" t="s">
        <v>22</v>
      </c>
      <c r="B73" s="9"/>
      <c r="C73" s="14">
        <v>972516.37</v>
      </c>
      <c r="D73" s="6">
        <v>479523.83</v>
      </c>
      <c r="E73" s="29" t="s">
        <v>112</v>
      </c>
      <c r="F73" s="1"/>
      <c r="G73" s="1"/>
      <c r="H73" s="1"/>
      <c r="I73" s="1"/>
    </row>
    <row r="74" spans="1:9">
      <c r="A74" s="24" t="s">
        <v>11</v>
      </c>
      <c r="B74" s="8" t="s">
        <v>23</v>
      </c>
      <c r="C74" s="17" t="s">
        <v>14</v>
      </c>
      <c r="D74" s="27">
        <f>SUM(D75:D80)</f>
        <v>98963.359999999986</v>
      </c>
      <c r="E74" s="24" t="s">
        <v>28</v>
      </c>
      <c r="F74" s="1"/>
      <c r="G74" s="1"/>
      <c r="H74" s="1"/>
      <c r="I74" s="1"/>
    </row>
    <row r="75" spans="1:9">
      <c r="A75" s="15"/>
      <c r="B75" s="25" t="s">
        <v>24</v>
      </c>
      <c r="C75" s="17" t="s">
        <v>14</v>
      </c>
      <c r="D75" s="28">
        <v>43723.61</v>
      </c>
      <c r="E75" s="11" t="s">
        <v>106</v>
      </c>
      <c r="F75" s="1"/>
      <c r="G75" s="1"/>
      <c r="H75" s="1"/>
      <c r="I75" s="1"/>
    </row>
    <row r="76" spans="1:9">
      <c r="A76" s="15"/>
      <c r="B76" s="25" t="s">
        <v>12</v>
      </c>
      <c r="C76" s="17" t="s">
        <v>14</v>
      </c>
      <c r="D76" s="28">
        <v>45406.35</v>
      </c>
      <c r="E76" s="11" t="s">
        <v>107</v>
      </c>
      <c r="F76" s="1"/>
      <c r="G76" s="1"/>
      <c r="H76" s="1"/>
      <c r="I76" s="1"/>
    </row>
    <row r="77" spans="1:9">
      <c r="A77" s="15"/>
      <c r="B77" s="25" t="s">
        <v>25</v>
      </c>
      <c r="C77" s="17" t="s">
        <v>14</v>
      </c>
      <c r="D77" s="28">
        <v>5269.02</v>
      </c>
      <c r="E77" s="11" t="s">
        <v>108</v>
      </c>
      <c r="F77" s="1"/>
      <c r="G77" s="1"/>
      <c r="H77" s="1"/>
      <c r="I77" s="1"/>
    </row>
    <row r="78" spans="1:9">
      <c r="A78" s="15"/>
      <c r="B78" s="25" t="s">
        <v>26</v>
      </c>
      <c r="C78" s="17" t="s">
        <v>14</v>
      </c>
      <c r="D78" s="28">
        <v>1734.61</v>
      </c>
      <c r="E78" s="11" t="s">
        <v>109</v>
      </c>
      <c r="F78" s="1"/>
      <c r="G78" s="1"/>
      <c r="H78" s="1"/>
      <c r="I78" s="1"/>
    </row>
    <row r="79" spans="1:9">
      <c r="A79" s="15"/>
      <c r="B79" s="25" t="s">
        <v>27</v>
      </c>
      <c r="C79" s="17" t="s">
        <v>14</v>
      </c>
      <c r="D79" s="28">
        <v>2479.5100000000002</v>
      </c>
      <c r="E79" s="11" t="s">
        <v>109</v>
      </c>
      <c r="F79" s="1"/>
      <c r="G79" s="1"/>
      <c r="H79" s="1"/>
      <c r="I79" s="1"/>
    </row>
    <row r="80" spans="1:9">
      <c r="A80" s="87"/>
      <c r="B80" s="25" t="s">
        <v>76</v>
      </c>
      <c r="C80" s="17" t="s">
        <v>14</v>
      </c>
      <c r="D80" s="28">
        <v>350.26</v>
      </c>
      <c r="E80" s="11" t="s">
        <v>105</v>
      </c>
      <c r="F80" s="1"/>
      <c r="G80" s="1"/>
      <c r="H80" s="1"/>
      <c r="I80" s="1"/>
    </row>
    <row r="81" spans="1:9" ht="38.25" customHeight="1">
      <c r="A81" s="45" t="s">
        <v>10</v>
      </c>
      <c r="B81" s="9"/>
      <c r="C81" s="124" t="s">
        <v>14</v>
      </c>
      <c r="D81" s="99">
        <v>15670.59</v>
      </c>
      <c r="E81" s="106" t="s">
        <v>111</v>
      </c>
      <c r="F81" s="1"/>
      <c r="G81" s="1"/>
      <c r="H81" s="1"/>
      <c r="I81" s="1"/>
    </row>
    <row r="82" spans="1:9" ht="129" customHeight="1">
      <c r="A82" s="242" t="s">
        <v>6</v>
      </c>
      <c r="B82" s="243"/>
      <c r="C82" s="78" t="s">
        <v>14</v>
      </c>
      <c r="D82" s="30">
        <v>919745.16</v>
      </c>
      <c r="E82" s="106" t="s">
        <v>204</v>
      </c>
      <c r="F82" s="1"/>
      <c r="G82" s="1"/>
      <c r="H82" s="1"/>
      <c r="I82" s="1"/>
    </row>
    <row r="83" spans="1:9" ht="36">
      <c r="A83" s="47" t="s">
        <v>13</v>
      </c>
      <c r="B83" s="31"/>
      <c r="C83" s="32">
        <v>417689</v>
      </c>
      <c r="D83" s="32">
        <v>43717.29</v>
      </c>
      <c r="E83" s="107" t="s">
        <v>110</v>
      </c>
      <c r="F83" s="1"/>
      <c r="G83" s="1"/>
      <c r="H83" s="1"/>
      <c r="I83" s="1"/>
    </row>
    <row r="84" spans="1:9">
      <c r="A84" s="244" t="s">
        <v>30</v>
      </c>
      <c r="B84" s="245"/>
      <c r="C84" s="245"/>
      <c r="D84" s="245"/>
      <c r="E84" s="246"/>
      <c r="F84" s="1"/>
      <c r="G84" s="1"/>
      <c r="H84" s="1"/>
      <c r="I84" s="1"/>
    </row>
    <row r="85" spans="1:9">
      <c r="A85" s="167" t="s">
        <v>31</v>
      </c>
      <c r="B85" s="168"/>
      <c r="C85" s="39" t="s">
        <v>32</v>
      </c>
      <c r="D85" s="39" t="s">
        <v>33</v>
      </c>
      <c r="E85" s="38" t="s">
        <v>3</v>
      </c>
      <c r="F85" s="1"/>
      <c r="G85" s="1"/>
      <c r="H85" s="1"/>
      <c r="I85" s="1"/>
    </row>
    <row r="86" spans="1:9">
      <c r="A86" s="40" t="s">
        <v>78</v>
      </c>
      <c r="B86" s="41"/>
      <c r="C86" s="42">
        <v>107.29</v>
      </c>
      <c r="D86" s="42">
        <v>105.79</v>
      </c>
      <c r="E86" s="11"/>
      <c r="F86" s="1"/>
      <c r="G86" s="1"/>
      <c r="H86" s="1"/>
      <c r="I86" s="1"/>
    </row>
    <row r="87" spans="1:9">
      <c r="A87" s="16" t="s">
        <v>38</v>
      </c>
      <c r="B87" s="9"/>
      <c r="C87" s="48">
        <v>2</v>
      </c>
      <c r="D87" s="48">
        <v>2</v>
      </c>
      <c r="E87" s="11"/>
      <c r="F87" s="1"/>
      <c r="G87" s="1"/>
      <c r="H87" s="1"/>
      <c r="I87" s="1"/>
    </row>
    <row r="88" spans="1:9" ht="26.25" customHeight="1">
      <c r="A88" s="153" t="s">
        <v>39</v>
      </c>
      <c r="B88" s="154"/>
      <c r="C88" s="7">
        <f>SUM(C89)</f>
        <v>28000</v>
      </c>
      <c r="D88" s="7">
        <f>SUM(D89)</f>
        <v>26183.510000000002</v>
      </c>
      <c r="E88" s="52"/>
      <c r="F88" s="1"/>
      <c r="G88" s="1"/>
      <c r="H88" s="1"/>
      <c r="I88" s="1"/>
    </row>
    <row r="89" spans="1:9">
      <c r="A89" s="151" t="s">
        <v>4</v>
      </c>
      <c r="B89" s="152"/>
      <c r="C89" s="18">
        <f>SUM(C90:C92)</f>
        <v>28000</v>
      </c>
      <c r="D89" s="49">
        <f>SUM(D90:D92)</f>
        <v>26183.510000000002</v>
      </c>
      <c r="E89" s="53" t="s">
        <v>113</v>
      </c>
      <c r="F89" s="1"/>
      <c r="G89" s="1"/>
      <c r="H89" s="1"/>
      <c r="I89" s="1"/>
    </row>
    <row r="90" spans="1:9">
      <c r="A90" s="16" t="s">
        <v>5</v>
      </c>
      <c r="B90" s="9"/>
      <c r="C90" s="14">
        <v>13780</v>
      </c>
      <c r="D90" s="50">
        <v>13780</v>
      </c>
      <c r="E90" s="169" t="s">
        <v>128</v>
      </c>
      <c r="F90" s="1"/>
      <c r="G90" s="1"/>
      <c r="H90" s="1"/>
      <c r="I90" s="1"/>
    </row>
    <row r="91" spans="1:9">
      <c r="A91" s="22" t="s">
        <v>22</v>
      </c>
      <c r="B91" s="9"/>
      <c r="C91" s="14">
        <v>1255.28</v>
      </c>
      <c r="D91" s="50">
        <v>1252.22</v>
      </c>
      <c r="E91" s="169"/>
      <c r="F91" s="1"/>
      <c r="G91" s="1"/>
      <c r="H91" s="1"/>
      <c r="I91" s="1"/>
    </row>
    <row r="92" spans="1:9" ht="19.5" customHeight="1">
      <c r="A92" s="46" t="s">
        <v>6</v>
      </c>
      <c r="B92" s="9"/>
      <c r="C92" s="43">
        <v>12964.72</v>
      </c>
      <c r="D92" s="51">
        <v>11151.29</v>
      </c>
      <c r="E92" s="150"/>
      <c r="F92" s="1"/>
      <c r="G92" s="1"/>
      <c r="H92" s="1"/>
      <c r="I92" s="1"/>
    </row>
    <row r="93" spans="1:9" ht="35.25" customHeight="1">
      <c r="A93" s="153" t="s">
        <v>129</v>
      </c>
      <c r="B93" s="154"/>
      <c r="C93" s="7">
        <f>SUM(C94)</f>
        <v>110050</v>
      </c>
      <c r="D93" s="7">
        <f>SUM(D94)</f>
        <v>24077.47</v>
      </c>
      <c r="E93" s="26"/>
      <c r="F93" s="1"/>
      <c r="G93" s="1"/>
      <c r="H93" s="1"/>
      <c r="I93" s="1"/>
    </row>
    <row r="94" spans="1:9">
      <c r="A94" s="151" t="s">
        <v>4</v>
      </c>
      <c r="B94" s="152"/>
      <c r="C94" s="18">
        <f>SUM(C95:C98)</f>
        <v>110050</v>
      </c>
      <c r="D94" s="18">
        <f>SUM(D95:D98)</f>
        <v>24077.47</v>
      </c>
      <c r="E94" s="55"/>
      <c r="F94" s="1"/>
      <c r="G94" s="1"/>
      <c r="H94" s="1"/>
      <c r="I94" s="1"/>
    </row>
    <row r="95" spans="1:9">
      <c r="A95" s="22" t="s">
        <v>36</v>
      </c>
      <c r="B95" s="44"/>
      <c r="C95" s="6">
        <v>12000</v>
      </c>
      <c r="D95" s="6">
        <v>0</v>
      </c>
      <c r="E95" s="55" t="s">
        <v>130</v>
      </c>
      <c r="F95" s="1"/>
      <c r="G95" s="1"/>
      <c r="H95" s="1"/>
      <c r="I95" s="1"/>
    </row>
    <row r="96" spans="1:9">
      <c r="A96" s="16" t="s">
        <v>5</v>
      </c>
      <c r="B96" s="9"/>
      <c r="C96" s="14">
        <v>5000</v>
      </c>
      <c r="D96" s="6">
        <v>0</v>
      </c>
      <c r="E96" s="55" t="s">
        <v>77</v>
      </c>
      <c r="F96" s="1"/>
      <c r="G96" s="1"/>
      <c r="H96" s="1"/>
      <c r="I96" s="1"/>
    </row>
    <row r="97" spans="1:9">
      <c r="A97" s="22" t="s">
        <v>22</v>
      </c>
      <c r="B97" s="9"/>
      <c r="C97" s="14">
        <v>100</v>
      </c>
      <c r="D97" s="6">
        <v>0</v>
      </c>
      <c r="E97" s="29" t="s">
        <v>79</v>
      </c>
      <c r="F97" s="1"/>
      <c r="G97" s="1"/>
      <c r="H97" s="1"/>
      <c r="I97" s="1"/>
    </row>
    <row r="98" spans="1:9" ht="60" customHeight="1">
      <c r="A98" s="46" t="s">
        <v>6</v>
      </c>
      <c r="B98" s="9"/>
      <c r="C98" s="43">
        <v>92950</v>
      </c>
      <c r="D98" s="30">
        <v>24077.47</v>
      </c>
      <c r="E98" s="111" t="s">
        <v>131</v>
      </c>
      <c r="F98" s="1"/>
      <c r="G98" s="1"/>
      <c r="H98" s="1"/>
      <c r="I98" s="1"/>
    </row>
    <row r="99" spans="1:9" ht="27.75" customHeight="1">
      <c r="A99" s="153" t="s">
        <v>114</v>
      </c>
      <c r="B99" s="154"/>
      <c r="C99" s="7">
        <f>SUM(C100)</f>
        <v>44998.8</v>
      </c>
      <c r="D99" s="7">
        <f>SUM(D100)</f>
        <v>20581.03</v>
      </c>
      <c r="E99" s="10"/>
      <c r="F99" s="1"/>
      <c r="G99" s="1"/>
      <c r="H99" s="1"/>
      <c r="I99" s="1"/>
    </row>
    <row r="100" spans="1:9">
      <c r="A100" s="155" t="s">
        <v>4</v>
      </c>
      <c r="B100" s="156"/>
      <c r="C100" s="36">
        <f>SUM(C101)</f>
        <v>44998.8</v>
      </c>
      <c r="D100" s="36">
        <f>SUM(D101)</f>
        <v>20581.03</v>
      </c>
      <c r="E100" s="149" t="s">
        <v>132</v>
      </c>
      <c r="F100" s="1"/>
      <c r="G100" s="1"/>
      <c r="H100" s="1"/>
      <c r="I100" s="1"/>
    </row>
    <row r="101" spans="1:9" ht="21" customHeight="1">
      <c r="A101" s="158" t="s">
        <v>6</v>
      </c>
      <c r="B101" s="159"/>
      <c r="C101" s="100">
        <v>44998.8</v>
      </c>
      <c r="D101" s="100">
        <v>20581.03</v>
      </c>
      <c r="E101" s="150"/>
      <c r="F101" s="1"/>
      <c r="G101" s="1"/>
      <c r="H101" s="1"/>
      <c r="I101" s="1"/>
    </row>
    <row r="102" spans="1:9">
      <c r="A102" s="170" t="s">
        <v>172</v>
      </c>
      <c r="B102" s="171"/>
      <c r="C102" s="171"/>
      <c r="D102" s="171"/>
      <c r="E102" s="172"/>
      <c r="F102" s="1"/>
      <c r="G102" s="1"/>
      <c r="H102" s="1"/>
      <c r="I102" s="1"/>
    </row>
    <row r="103" spans="1:9">
      <c r="A103" s="102" t="s">
        <v>15</v>
      </c>
      <c r="B103" s="103"/>
      <c r="C103" s="173" t="s">
        <v>115</v>
      </c>
      <c r="D103" s="174"/>
      <c r="E103" s="175"/>
      <c r="F103" s="1"/>
      <c r="G103" s="1"/>
      <c r="H103" s="1"/>
      <c r="I103" s="1"/>
    </row>
    <row r="104" spans="1:9" ht="46.5" customHeight="1">
      <c r="A104" s="125" t="s">
        <v>16</v>
      </c>
      <c r="B104" s="126"/>
      <c r="C104" s="247" t="s">
        <v>116</v>
      </c>
      <c r="D104" s="248"/>
      <c r="E104" s="249"/>
      <c r="F104" s="1"/>
      <c r="G104" s="1"/>
      <c r="H104" s="1"/>
      <c r="I104" s="1"/>
    </row>
    <row r="105" spans="1:9">
      <c r="A105" s="104" t="s">
        <v>17</v>
      </c>
      <c r="B105" s="105"/>
      <c r="C105" s="250" t="s">
        <v>117</v>
      </c>
      <c r="D105" s="250"/>
      <c r="E105" s="250"/>
      <c r="F105" s="1"/>
      <c r="G105" s="1"/>
      <c r="H105" s="1"/>
      <c r="I105" s="1"/>
    </row>
    <row r="106" spans="1:9">
      <c r="A106" s="104" t="s">
        <v>18</v>
      </c>
      <c r="B106" s="105"/>
      <c r="C106" s="251" t="s">
        <v>118</v>
      </c>
      <c r="D106" s="252"/>
      <c r="E106" s="253"/>
      <c r="F106" s="1"/>
      <c r="G106" s="1"/>
      <c r="H106" s="1"/>
      <c r="I106" s="1"/>
    </row>
    <row r="107" spans="1:9" ht="83.25" customHeight="1">
      <c r="A107" s="125" t="s">
        <v>19</v>
      </c>
      <c r="B107" s="105"/>
      <c r="C107" s="247" t="s">
        <v>133</v>
      </c>
      <c r="D107" s="248"/>
      <c r="E107" s="249"/>
      <c r="F107" s="1"/>
      <c r="G107" s="1"/>
      <c r="H107" s="1"/>
      <c r="I107" s="1"/>
    </row>
    <row r="108" spans="1:9" ht="37.5" customHeight="1">
      <c r="A108" s="125" t="s">
        <v>20</v>
      </c>
      <c r="B108" s="126"/>
      <c r="C108" s="247" t="s">
        <v>119</v>
      </c>
      <c r="D108" s="248"/>
      <c r="E108" s="249"/>
      <c r="F108" s="1"/>
      <c r="G108" s="1"/>
      <c r="H108" s="1"/>
      <c r="I108" s="1"/>
    </row>
    <row r="109" spans="1:9" ht="36" customHeight="1">
      <c r="A109" s="241" t="s">
        <v>40</v>
      </c>
      <c r="B109" s="241"/>
      <c r="C109" s="7">
        <f>SUM(C110)</f>
        <v>134800</v>
      </c>
      <c r="D109" s="7">
        <f>SUM(D110)</f>
        <v>500</v>
      </c>
      <c r="E109" s="26"/>
      <c r="F109" s="1"/>
      <c r="G109" s="1"/>
      <c r="H109" s="1"/>
      <c r="I109" s="1"/>
    </row>
    <row r="110" spans="1:9">
      <c r="A110" s="151" t="s">
        <v>4</v>
      </c>
      <c r="B110" s="152"/>
      <c r="C110" s="18">
        <f>SUM(C111)</f>
        <v>134800</v>
      </c>
      <c r="D110" s="18">
        <f>SUM(D111)</f>
        <v>500</v>
      </c>
      <c r="E110" s="269" t="s">
        <v>120</v>
      </c>
      <c r="F110" s="1"/>
      <c r="G110" s="1"/>
      <c r="H110" s="1"/>
      <c r="I110" s="1"/>
    </row>
    <row r="111" spans="1:9">
      <c r="A111" s="45" t="s">
        <v>6</v>
      </c>
      <c r="B111" s="9"/>
      <c r="C111" s="43">
        <v>134800</v>
      </c>
      <c r="D111" s="30">
        <v>500</v>
      </c>
      <c r="E111" s="270"/>
      <c r="F111" s="1"/>
      <c r="G111" s="1"/>
      <c r="H111" s="1"/>
      <c r="I111" s="1"/>
    </row>
    <row r="112" spans="1:9" ht="35.25" customHeight="1">
      <c r="A112" s="153" t="s">
        <v>41</v>
      </c>
      <c r="B112" s="154"/>
      <c r="C112" s="7">
        <f>SUM(C113)</f>
        <v>8000</v>
      </c>
      <c r="D112" s="7">
        <f>SUM(D113)</f>
        <v>2999.64</v>
      </c>
      <c r="E112" s="26"/>
      <c r="F112" s="1"/>
      <c r="G112" s="1"/>
      <c r="H112" s="1"/>
      <c r="I112" s="1"/>
    </row>
    <row r="113" spans="1:9">
      <c r="A113" s="151" t="s">
        <v>4</v>
      </c>
      <c r="B113" s="152"/>
      <c r="C113" s="18">
        <f>SUM(C114)</f>
        <v>8000</v>
      </c>
      <c r="D113" s="18">
        <f>SUM(D114)</f>
        <v>2999.64</v>
      </c>
      <c r="E113" s="216" t="s">
        <v>121</v>
      </c>
      <c r="F113" s="1"/>
      <c r="G113" s="1"/>
      <c r="H113" s="1"/>
      <c r="I113" s="1"/>
    </row>
    <row r="114" spans="1:9">
      <c r="A114" s="46" t="s">
        <v>6</v>
      </c>
      <c r="B114" s="9"/>
      <c r="C114" s="43">
        <v>8000</v>
      </c>
      <c r="D114" s="30">
        <v>2999.64</v>
      </c>
      <c r="E114" s="217"/>
      <c r="F114" s="1"/>
      <c r="G114" s="1"/>
      <c r="H114" s="1"/>
      <c r="I114" s="1"/>
    </row>
    <row r="115" spans="1:9" ht="48" customHeight="1">
      <c r="A115" s="153" t="s">
        <v>42</v>
      </c>
      <c r="B115" s="154"/>
      <c r="C115" s="7">
        <f>SUM(C116)</f>
        <v>750000</v>
      </c>
      <c r="D115" s="7">
        <f>SUM(D116)</f>
        <v>290197.42</v>
      </c>
      <c r="E115" s="26"/>
      <c r="F115" s="1"/>
      <c r="G115" s="1"/>
      <c r="H115" s="1"/>
      <c r="I115" s="1"/>
    </row>
    <row r="116" spans="1:9">
      <c r="A116" s="151" t="s">
        <v>4</v>
      </c>
      <c r="B116" s="152"/>
      <c r="C116" s="18">
        <f>SUM(C117)</f>
        <v>750000</v>
      </c>
      <c r="D116" s="18">
        <f>SUM(D117)</f>
        <v>290197.42</v>
      </c>
      <c r="E116" s="65"/>
      <c r="F116" s="1"/>
      <c r="G116" s="1"/>
      <c r="H116" s="1"/>
      <c r="I116" s="1"/>
    </row>
    <row r="117" spans="1:9">
      <c r="A117" s="46" t="s">
        <v>6</v>
      </c>
      <c r="B117" s="9"/>
      <c r="C117" s="43">
        <v>750000</v>
      </c>
      <c r="D117" s="30">
        <v>290197.42</v>
      </c>
      <c r="E117" s="66" t="s">
        <v>43</v>
      </c>
      <c r="F117" s="1"/>
      <c r="G117" s="1"/>
      <c r="H117" s="1"/>
      <c r="I117" s="1"/>
    </row>
    <row r="118" spans="1:9" ht="26.25" customHeight="1">
      <c r="A118" s="153" t="s">
        <v>44</v>
      </c>
      <c r="B118" s="154"/>
      <c r="C118" s="7">
        <f>SUM(C119)</f>
        <v>211117.08</v>
      </c>
      <c r="D118" s="7">
        <f>SUM(D119)</f>
        <v>0</v>
      </c>
      <c r="E118" s="26"/>
      <c r="F118" s="1"/>
      <c r="G118" s="1"/>
      <c r="H118" s="1"/>
      <c r="I118" s="1"/>
    </row>
    <row r="119" spans="1:9">
      <c r="A119" s="151" t="s">
        <v>4</v>
      </c>
      <c r="B119" s="152"/>
      <c r="C119" s="18">
        <f>SUM(C120)</f>
        <v>211117.08</v>
      </c>
      <c r="D119" s="18">
        <f>SUM(D120)</f>
        <v>0</v>
      </c>
      <c r="E119" s="65"/>
      <c r="F119" s="1"/>
      <c r="G119" s="1"/>
      <c r="H119" s="1"/>
      <c r="I119" s="1"/>
    </row>
    <row r="120" spans="1:9" ht="15" customHeight="1">
      <c r="A120" s="46" t="s">
        <v>6</v>
      </c>
      <c r="B120" s="9"/>
      <c r="C120" s="43">
        <v>211117.08</v>
      </c>
      <c r="D120" s="30">
        <v>0</v>
      </c>
      <c r="E120" s="66" t="s">
        <v>45</v>
      </c>
      <c r="F120" s="1"/>
      <c r="G120" s="1"/>
      <c r="H120" s="1"/>
      <c r="I120" s="1"/>
    </row>
    <row r="121" spans="1:9" ht="14.25" customHeight="1">
      <c r="A121" s="235" t="s">
        <v>46</v>
      </c>
      <c r="B121" s="236"/>
      <c r="C121" s="239">
        <f>SUM(C123)</f>
        <v>80000</v>
      </c>
      <c r="D121" s="239">
        <f>SUM(D123)</f>
        <v>35679.660000000003</v>
      </c>
      <c r="E121" s="254"/>
      <c r="F121" s="1"/>
      <c r="G121" s="1"/>
      <c r="H121" s="1"/>
      <c r="I121" s="1"/>
    </row>
    <row r="122" spans="1:9" ht="15" customHeight="1">
      <c r="A122" s="237"/>
      <c r="B122" s="238"/>
      <c r="C122" s="240"/>
      <c r="D122" s="240"/>
      <c r="E122" s="254"/>
      <c r="F122" s="1"/>
      <c r="G122" s="1"/>
      <c r="H122" s="1"/>
      <c r="I122" s="1"/>
    </row>
    <row r="123" spans="1:9" ht="15" customHeight="1">
      <c r="A123" s="151" t="s">
        <v>4</v>
      </c>
      <c r="B123" s="152"/>
      <c r="C123" s="18">
        <f>SUM(C124)</f>
        <v>80000</v>
      </c>
      <c r="D123" s="18">
        <f>SUM(D124)</f>
        <v>35679.660000000003</v>
      </c>
      <c r="E123" s="149" t="s">
        <v>135</v>
      </c>
      <c r="F123" s="1"/>
      <c r="G123" s="1"/>
      <c r="H123" s="1"/>
      <c r="I123" s="1"/>
    </row>
    <row r="124" spans="1:9" ht="27.75" customHeight="1">
      <c r="A124" s="46" t="s">
        <v>6</v>
      </c>
      <c r="B124" s="9"/>
      <c r="C124" s="43">
        <v>80000</v>
      </c>
      <c r="D124" s="30">
        <v>35679.660000000003</v>
      </c>
      <c r="E124" s="150"/>
      <c r="F124" s="1"/>
      <c r="G124" s="127"/>
      <c r="H124" s="1"/>
      <c r="I124" s="1"/>
    </row>
    <row r="125" spans="1:9" ht="24.75" customHeight="1">
      <c r="A125" s="145" t="s">
        <v>47</v>
      </c>
      <c r="B125" s="146"/>
      <c r="C125" s="23">
        <f>SUM(C126+C128)</f>
        <v>165000</v>
      </c>
      <c r="D125" s="109">
        <f>SUM(D126+D128)</f>
        <v>32748.03</v>
      </c>
      <c r="E125" s="26"/>
      <c r="F125" s="1"/>
      <c r="G125" s="127"/>
      <c r="H125" s="1"/>
      <c r="I125" s="1"/>
    </row>
    <row r="126" spans="1:9">
      <c r="A126" s="151" t="s">
        <v>4</v>
      </c>
      <c r="B126" s="152"/>
      <c r="C126" s="18">
        <f>SUM(C127)</f>
        <v>150000</v>
      </c>
      <c r="D126" s="18">
        <f>SUM(D127)</f>
        <v>32748.03</v>
      </c>
      <c r="E126" s="53" t="s">
        <v>136</v>
      </c>
      <c r="F126" s="1"/>
      <c r="G126" s="127"/>
      <c r="H126" s="1"/>
      <c r="I126" s="1"/>
    </row>
    <row r="127" spans="1:9">
      <c r="A127" s="46" t="s">
        <v>6</v>
      </c>
      <c r="B127" s="9"/>
      <c r="C127" s="43">
        <v>150000</v>
      </c>
      <c r="D127" s="30">
        <v>32748.03</v>
      </c>
      <c r="E127" s="57" t="s">
        <v>137</v>
      </c>
      <c r="F127" s="1"/>
      <c r="G127" s="1"/>
      <c r="H127" s="1"/>
      <c r="I127" s="1"/>
    </row>
    <row r="128" spans="1:9">
      <c r="A128" s="108" t="s">
        <v>13</v>
      </c>
      <c r="B128" s="9"/>
      <c r="C128" s="36">
        <v>15000</v>
      </c>
      <c r="D128" s="36">
        <v>0</v>
      </c>
      <c r="E128" s="29" t="s">
        <v>191</v>
      </c>
      <c r="F128" s="1"/>
      <c r="G128" s="1"/>
      <c r="H128" s="1"/>
      <c r="I128" s="1"/>
    </row>
    <row r="129" spans="1:9" ht="24.75" customHeight="1">
      <c r="A129" s="145" t="s">
        <v>48</v>
      </c>
      <c r="B129" s="146"/>
      <c r="C129" s="109">
        <f>SUM(C130+C134)</f>
        <v>472375.66000000003</v>
      </c>
      <c r="D129" s="109">
        <f>SUM(D130+D134)</f>
        <v>308610.93</v>
      </c>
      <c r="E129" s="26"/>
      <c r="F129" s="1"/>
      <c r="G129" s="1"/>
      <c r="H129" s="1"/>
      <c r="I129" s="1"/>
    </row>
    <row r="130" spans="1:9">
      <c r="A130" s="151" t="s">
        <v>4</v>
      </c>
      <c r="B130" s="152"/>
      <c r="C130" s="18">
        <f>SUM(C131:C133)</f>
        <v>127375.66</v>
      </c>
      <c r="D130" s="18">
        <f>SUM(D131:D133)</f>
        <v>698</v>
      </c>
      <c r="E130" s="11" t="s">
        <v>138</v>
      </c>
      <c r="F130" s="1"/>
      <c r="G130" s="1"/>
      <c r="H130" s="1"/>
      <c r="I130" s="1"/>
    </row>
    <row r="131" spans="1:9">
      <c r="A131" s="46" t="s">
        <v>5</v>
      </c>
      <c r="B131" s="59"/>
      <c r="C131" s="60">
        <v>38000</v>
      </c>
      <c r="D131" s="61">
        <v>27</v>
      </c>
      <c r="E131" s="86" t="s">
        <v>140</v>
      </c>
      <c r="F131" s="1"/>
      <c r="G131" s="1"/>
      <c r="H131" s="1"/>
      <c r="I131" s="1"/>
    </row>
    <row r="132" spans="1:9">
      <c r="A132" s="22" t="s">
        <v>22</v>
      </c>
      <c r="B132" s="9"/>
      <c r="C132" s="54">
        <v>6900</v>
      </c>
      <c r="D132" s="58">
        <v>0</v>
      </c>
      <c r="E132" s="29" t="s">
        <v>79</v>
      </c>
      <c r="F132" s="1"/>
      <c r="G132" s="1"/>
      <c r="H132" s="1"/>
      <c r="I132" s="1"/>
    </row>
    <row r="133" spans="1:9" ht="33.75">
      <c r="A133" s="46" t="s">
        <v>6</v>
      </c>
      <c r="B133" s="9"/>
      <c r="C133" s="43">
        <v>82475.66</v>
      </c>
      <c r="D133" s="30">
        <v>671</v>
      </c>
      <c r="E133" s="62" t="s">
        <v>139</v>
      </c>
      <c r="F133" s="1"/>
      <c r="G133" s="1"/>
      <c r="H133" s="1"/>
      <c r="I133" s="1"/>
    </row>
    <row r="134" spans="1:9" ht="48" customHeight="1">
      <c r="A134" s="4" t="s">
        <v>13</v>
      </c>
      <c r="B134" s="9"/>
      <c r="C134" s="21">
        <v>345000</v>
      </c>
      <c r="D134" s="21">
        <v>307912.93</v>
      </c>
      <c r="E134" s="86" t="s">
        <v>192</v>
      </c>
      <c r="F134" s="1"/>
      <c r="G134" s="1"/>
      <c r="H134" s="1"/>
      <c r="I134" s="1"/>
    </row>
    <row r="135" spans="1:9" ht="27" customHeight="1">
      <c r="A135" s="145" t="s">
        <v>50</v>
      </c>
      <c r="B135" s="146"/>
      <c r="C135" s="37">
        <f>SUM(C136+C138)</f>
        <v>26214</v>
      </c>
      <c r="D135" s="109">
        <f>SUM(D136+D138)</f>
        <v>14214</v>
      </c>
      <c r="E135" s="26"/>
      <c r="F135" s="1"/>
      <c r="G135" s="1"/>
      <c r="H135" s="1"/>
      <c r="I135" s="1"/>
    </row>
    <row r="136" spans="1:9" ht="15" customHeight="1">
      <c r="A136" s="155" t="s">
        <v>4</v>
      </c>
      <c r="B136" s="160"/>
      <c r="C136" s="36">
        <f>SUM(C137:C137)</f>
        <v>24000</v>
      </c>
      <c r="D136" s="36">
        <f>SUM(D137:D137)</f>
        <v>12000</v>
      </c>
      <c r="E136" s="11"/>
      <c r="F136" s="1"/>
      <c r="G136" s="1"/>
      <c r="H136" s="1"/>
      <c r="I136" s="1"/>
    </row>
    <row r="137" spans="1:9">
      <c r="A137" s="46" t="s">
        <v>36</v>
      </c>
      <c r="B137" s="59"/>
      <c r="C137" s="60">
        <v>24000</v>
      </c>
      <c r="D137" s="61">
        <v>12000</v>
      </c>
      <c r="E137" s="11" t="s">
        <v>49</v>
      </c>
      <c r="F137" s="1"/>
      <c r="G137" s="1"/>
      <c r="H137" s="1"/>
      <c r="I137" s="1"/>
    </row>
    <row r="138" spans="1:9">
      <c r="A138" s="110" t="s">
        <v>6</v>
      </c>
      <c r="B138" s="9"/>
      <c r="C138" s="43">
        <v>2214</v>
      </c>
      <c r="D138" s="30">
        <v>2214</v>
      </c>
      <c r="E138" s="62" t="s">
        <v>141</v>
      </c>
      <c r="F138" s="1"/>
      <c r="G138" s="1"/>
      <c r="H138" s="1"/>
      <c r="I138" s="1"/>
    </row>
    <row r="139" spans="1:9" ht="35.25" customHeight="1">
      <c r="A139" s="145" t="s">
        <v>51</v>
      </c>
      <c r="B139" s="146"/>
      <c r="C139" s="77">
        <f>SUM(C140)</f>
        <v>10000</v>
      </c>
      <c r="D139" s="77">
        <f>SUM(D140)</f>
        <v>0</v>
      </c>
      <c r="E139" s="26"/>
    </row>
    <row r="140" spans="1:9" ht="21.75">
      <c r="A140" s="151" t="s">
        <v>4</v>
      </c>
      <c r="B140" s="152"/>
      <c r="C140" s="18">
        <f>SUM(C141)</f>
        <v>10000</v>
      </c>
      <c r="D140" s="18">
        <f>SUM(D141)</f>
        <v>0</v>
      </c>
      <c r="E140" s="68" t="s">
        <v>142</v>
      </c>
    </row>
    <row r="141" spans="1:9">
      <c r="A141" s="46" t="s">
        <v>6</v>
      </c>
      <c r="B141" s="9"/>
      <c r="C141" s="43">
        <v>10000</v>
      </c>
      <c r="D141" s="30">
        <v>0</v>
      </c>
      <c r="E141" s="11"/>
    </row>
    <row r="142" spans="1:9" ht="24.75" customHeight="1">
      <c r="A142" s="221" t="s">
        <v>52</v>
      </c>
      <c r="B142" s="222"/>
      <c r="C142" s="89">
        <f>SUM(C143)</f>
        <v>41000</v>
      </c>
      <c r="D142" s="89">
        <f>SUM(D143)</f>
        <v>32000</v>
      </c>
      <c r="E142" s="67"/>
    </row>
    <row r="143" spans="1:9" ht="15" customHeight="1">
      <c r="A143" s="151" t="s">
        <v>4</v>
      </c>
      <c r="B143" s="152"/>
      <c r="C143" s="18">
        <f>SUM(C144)</f>
        <v>41000</v>
      </c>
      <c r="D143" s="18">
        <f>SUM(D144)</f>
        <v>32000</v>
      </c>
      <c r="E143" s="195" t="s">
        <v>143</v>
      </c>
    </row>
    <row r="144" spans="1:9">
      <c r="A144" s="46" t="s">
        <v>6</v>
      </c>
      <c r="B144" s="9"/>
      <c r="C144" s="43">
        <v>41000</v>
      </c>
      <c r="D144" s="30">
        <v>32000</v>
      </c>
      <c r="E144" s="196"/>
    </row>
    <row r="145" spans="1:5" ht="25.5" customHeight="1">
      <c r="A145" s="145" t="s">
        <v>53</v>
      </c>
      <c r="B145" s="146"/>
      <c r="C145" s="37">
        <f>SUM(C146+C149)</f>
        <v>3586127.1</v>
      </c>
      <c r="D145" s="90">
        <f>SUM(D146+D149)</f>
        <v>1403971.88</v>
      </c>
      <c r="E145" s="26"/>
    </row>
    <row r="146" spans="1:5">
      <c r="A146" s="220" t="s">
        <v>4</v>
      </c>
      <c r="B146" s="220"/>
      <c r="C146" s="18">
        <f>SUM(C148+C147)</f>
        <v>2936127.1</v>
      </c>
      <c r="D146" s="18">
        <f>SUM(D148+D147)</f>
        <v>1391126.5</v>
      </c>
      <c r="E146" s="53" t="s">
        <v>144</v>
      </c>
    </row>
    <row r="147" spans="1:5" ht="23.25">
      <c r="A147" s="87" t="s">
        <v>10</v>
      </c>
      <c r="B147" s="2"/>
      <c r="C147" s="131">
        <v>40000</v>
      </c>
      <c r="D147" s="95">
        <v>3505.5</v>
      </c>
      <c r="E147" s="97" t="s">
        <v>193</v>
      </c>
    </row>
    <row r="148" spans="1:5">
      <c r="A148" s="46" t="s">
        <v>6</v>
      </c>
      <c r="B148" s="9"/>
      <c r="C148" s="43">
        <v>2896127.1</v>
      </c>
      <c r="D148" s="30">
        <v>1387621</v>
      </c>
      <c r="E148" s="57" t="s">
        <v>145</v>
      </c>
    </row>
    <row r="149" spans="1:5" ht="45.75">
      <c r="A149" s="88" t="s">
        <v>13</v>
      </c>
      <c r="B149" s="9"/>
      <c r="C149" s="36">
        <v>650000</v>
      </c>
      <c r="D149" s="36">
        <v>12845.38</v>
      </c>
      <c r="E149" s="86" t="s">
        <v>151</v>
      </c>
    </row>
    <row r="150" spans="1:5" ht="27.75" customHeight="1">
      <c r="A150" s="258" t="s">
        <v>171</v>
      </c>
      <c r="B150" s="259"/>
      <c r="C150" s="259"/>
      <c r="D150" s="259"/>
      <c r="E150" s="260"/>
    </row>
    <row r="151" spans="1:5">
      <c r="A151" s="19" t="s">
        <v>15</v>
      </c>
      <c r="B151" s="20"/>
      <c r="C151" s="210" t="s">
        <v>164</v>
      </c>
      <c r="D151" s="211"/>
      <c r="E151" s="212"/>
    </row>
    <row r="152" spans="1:5" ht="30" customHeight="1">
      <c r="A152" s="121" t="s">
        <v>16</v>
      </c>
      <c r="B152" s="122"/>
      <c r="C152" s="190" t="s">
        <v>174</v>
      </c>
      <c r="D152" s="191"/>
      <c r="E152" s="192"/>
    </row>
    <row r="153" spans="1:5">
      <c r="A153" s="121" t="s">
        <v>17</v>
      </c>
      <c r="B153" s="122"/>
      <c r="C153" s="187" t="s">
        <v>162</v>
      </c>
      <c r="D153" s="188"/>
      <c r="E153" s="189"/>
    </row>
    <row r="154" spans="1:5">
      <c r="A154" s="121" t="s">
        <v>18</v>
      </c>
      <c r="B154" s="122"/>
      <c r="C154" s="199">
        <v>0.7</v>
      </c>
      <c r="D154" s="200"/>
      <c r="E154" s="144"/>
    </row>
    <row r="155" spans="1:5">
      <c r="A155" s="121" t="s">
        <v>19</v>
      </c>
      <c r="B155" s="122"/>
      <c r="C155" s="187" t="s">
        <v>163</v>
      </c>
      <c r="D155" s="188"/>
      <c r="E155" s="189"/>
    </row>
    <row r="156" spans="1:5">
      <c r="A156" s="121" t="s">
        <v>20</v>
      </c>
      <c r="B156" s="122"/>
      <c r="C156" s="190" t="s">
        <v>175</v>
      </c>
      <c r="D156" s="191"/>
      <c r="E156" s="192"/>
    </row>
    <row r="157" spans="1:5" ht="31.5" customHeight="1">
      <c r="A157" s="258" t="s">
        <v>176</v>
      </c>
      <c r="B157" s="259"/>
      <c r="C157" s="259"/>
      <c r="D157" s="259"/>
      <c r="E157" s="260"/>
    </row>
    <row r="158" spans="1:5">
      <c r="A158" s="19" t="s">
        <v>15</v>
      </c>
      <c r="B158" s="20"/>
      <c r="C158" s="210" t="s">
        <v>164</v>
      </c>
      <c r="D158" s="211"/>
      <c r="E158" s="212"/>
    </row>
    <row r="159" spans="1:5">
      <c r="A159" s="128" t="s">
        <v>16</v>
      </c>
      <c r="B159" s="129"/>
      <c r="C159" s="190" t="s">
        <v>194</v>
      </c>
      <c r="D159" s="191"/>
      <c r="E159" s="192"/>
    </row>
    <row r="160" spans="1:5">
      <c r="A160" s="128" t="s">
        <v>17</v>
      </c>
      <c r="B160" s="129"/>
      <c r="C160" s="187" t="s">
        <v>177</v>
      </c>
      <c r="D160" s="188"/>
      <c r="E160" s="189"/>
    </row>
    <row r="161" spans="1:5">
      <c r="A161" s="128" t="s">
        <v>18</v>
      </c>
      <c r="B161" s="129"/>
      <c r="C161" s="199">
        <v>0.4</v>
      </c>
      <c r="D161" s="200"/>
      <c r="E161" s="144"/>
    </row>
    <row r="162" spans="1:5">
      <c r="A162" s="128" t="s">
        <v>19</v>
      </c>
      <c r="B162" s="129"/>
      <c r="C162" s="187" t="s">
        <v>178</v>
      </c>
      <c r="D162" s="188"/>
      <c r="E162" s="189"/>
    </row>
    <row r="163" spans="1:5" ht="26.25" customHeight="1">
      <c r="A163" s="128" t="s">
        <v>20</v>
      </c>
      <c r="B163" s="129"/>
      <c r="C163" s="190" t="s">
        <v>195</v>
      </c>
      <c r="D163" s="191"/>
      <c r="E163" s="192"/>
    </row>
    <row r="164" spans="1:5" ht="25.5" customHeight="1">
      <c r="A164" s="145" t="s">
        <v>80</v>
      </c>
      <c r="B164" s="146"/>
      <c r="C164" s="90">
        <f>SUM(C165)</f>
        <v>6000</v>
      </c>
      <c r="D164" s="90">
        <f>SUM(D165)</f>
        <v>6000</v>
      </c>
      <c r="E164" s="26"/>
    </row>
    <row r="165" spans="1:5">
      <c r="A165" s="151" t="s">
        <v>4</v>
      </c>
      <c r="B165" s="152"/>
      <c r="C165" s="18">
        <f>SUM(C166)</f>
        <v>6000</v>
      </c>
      <c r="D165" s="18">
        <f>SUM(D166)</f>
        <v>6000</v>
      </c>
      <c r="E165" s="184" t="s">
        <v>146</v>
      </c>
    </row>
    <row r="166" spans="1:5">
      <c r="A166" s="91" t="s">
        <v>6</v>
      </c>
      <c r="B166" s="9"/>
      <c r="C166" s="43">
        <v>6000</v>
      </c>
      <c r="D166" s="30">
        <v>6000</v>
      </c>
      <c r="E166" s="185"/>
    </row>
    <row r="167" spans="1:5" ht="48.75" customHeight="1">
      <c r="A167" s="145" t="s">
        <v>54</v>
      </c>
      <c r="B167" s="146"/>
      <c r="C167" s="37">
        <f>SUM(C168)</f>
        <v>88776</v>
      </c>
      <c r="D167" s="37">
        <f>SUM(D168)</f>
        <v>43776</v>
      </c>
      <c r="E167" s="26"/>
    </row>
    <row r="168" spans="1:5">
      <c r="A168" s="151" t="s">
        <v>4</v>
      </c>
      <c r="B168" s="152"/>
      <c r="C168" s="18">
        <f>SUM(C169)</f>
        <v>88776</v>
      </c>
      <c r="D168" s="18">
        <f>SUM(D169)</f>
        <v>43776</v>
      </c>
      <c r="E168" s="53" t="s">
        <v>55</v>
      </c>
    </row>
    <row r="169" spans="1:5">
      <c r="A169" s="46" t="s">
        <v>6</v>
      </c>
      <c r="B169" s="9"/>
      <c r="C169" s="43">
        <v>88776</v>
      </c>
      <c r="D169" s="30">
        <v>43776</v>
      </c>
      <c r="E169" s="57" t="s">
        <v>122</v>
      </c>
    </row>
    <row r="170" spans="1:5" ht="39" customHeight="1">
      <c r="A170" s="183" t="s">
        <v>56</v>
      </c>
      <c r="B170" s="183"/>
      <c r="C170" s="77">
        <f>SUM(C171+C173)</f>
        <v>1409189.63</v>
      </c>
      <c r="D170" s="77">
        <f>SUM(D171+D173)</f>
        <v>374334.39</v>
      </c>
      <c r="E170" s="101"/>
    </row>
    <row r="171" spans="1:5">
      <c r="A171" s="151" t="s">
        <v>4</v>
      </c>
      <c r="B171" s="152"/>
      <c r="C171" s="18">
        <f>SUM(C172)</f>
        <v>1086189.6299999999</v>
      </c>
      <c r="D171" s="18">
        <f>SUM(D172)</f>
        <v>371334.39</v>
      </c>
      <c r="E171" s="184" t="s">
        <v>150</v>
      </c>
    </row>
    <row r="172" spans="1:5" ht="42.75" customHeight="1">
      <c r="A172" s="46" t="s">
        <v>6</v>
      </c>
      <c r="B172" s="9"/>
      <c r="C172" s="43">
        <v>1086189.6299999999</v>
      </c>
      <c r="D172" s="30">
        <v>371334.39</v>
      </c>
      <c r="E172" s="185"/>
    </row>
    <row r="173" spans="1:5" ht="34.5">
      <c r="A173" s="120" t="s">
        <v>13</v>
      </c>
      <c r="B173" s="9"/>
      <c r="C173" s="36">
        <v>323000</v>
      </c>
      <c r="D173" s="36">
        <v>3000</v>
      </c>
      <c r="E173" s="86" t="s">
        <v>196</v>
      </c>
    </row>
    <row r="174" spans="1:5">
      <c r="A174" s="186" t="s">
        <v>123</v>
      </c>
      <c r="B174" s="186"/>
      <c r="C174" s="186"/>
      <c r="D174" s="186"/>
      <c r="E174" s="186"/>
    </row>
    <row r="175" spans="1:5">
      <c r="A175" s="19" t="s">
        <v>15</v>
      </c>
      <c r="B175" s="20"/>
      <c r="C175" s="69">
        <v>83</v>
      </c>
      <c r="D175" s="70"/>
      <c r="E175" s="71"/>
    </row>
    <row r="176" spans="1:5" ht="35.25" customHeight="1">
      <c r="A176" s="34" t="s">
        <v>16</v>
      </c>
      <c r="B176" s="35"/>
      <c r="C176" s="176" t="s">
        <v>147</v>
      </c>
      <c r="D176" s="177"/>
      <c r="E176" s="178"/>
    </row>
    <row r="177" spans="1:5">
      <c r="A177" s="34" t="s">
        <v>17</v>
      </c>
      <c r="B177" s="35"/>
      <c r="C177" s="213" t="s">
        <v>148</v>
      </c>
      <c r="D177" s="214"/>
      <c r="E177" s="72"/>
    </row>
    <row r="178" spans="1:5">
      <c r="A178" s="34" t="s">
        <v>18</v>
      </c>
      <c r="B178" s="35"/>
      <c r="C178" s="179" t="s">
        <v>149</v>
      </c>
      <c r="D178" s="179"/>
      <c r="E178" s="179"/>
    </row>
    <row r="179" spans="1:5" ht="26.25" customHeight="1">
      <c r="A179" s="34" t="s">
        <v>19</v>
      </c>
      <c r="B179" s="35"/>
      <c r="C179" s="180" t="s">
        <v>124</v>
      </c>
      <c r="D179" s="181"/>
      <c r="E179" s="182"/>
    </row>
    <row r="180" spans="1:5" ht="25.5" customHeight="1">
      <c r="A180" s="34" t="s">
        <v>20</v>
      </c>
      <c r="B180" s="35"/>
      <c r="C180" s="180" t="s">
        <v>81</v>
      </c>
      <c r="D180" s="181"/>
      <c r="E180" s="182"/>
    </row>
    <row r="181" spans="1:5" ht="26.25" customHeight="1">
      <c r="A181" s="265" t="s">
        <v>185</v>
      </c>
      <c r="B181" s="186"/>
      <c r="C181" s="186"/>
      <c r="D181" s="186"/>
      <c r="E181" s="186"/>
    </row>
    <row r="182" spans="1:5">
      <c r="A182" s="19" t="s">
        <v>15</v>
      </c>
      <c r="B182" s="20"/>
      <c r="C182" s="210" t="s">
        <v>184</v>
      </c>
      <c r="D182" s="211"/>
      <c r="E182" s="212"/>
    </row>
    <row r="183" spans="1:5" ht="29.25" customHeight="1">
      <c r="A183" s="121" t="s">
        <v>16</v>
      </c>
      <c r="B183" s="122"/>
      <c r="C183" s="190" t="s">
        <v>197</v>
      </c>
      <c r="D183" s="191"/>
      <c r="E183" s="192"/>
    </row>
    <row r="184" spans="1:5">
      <c r="A184" s="121" t="s">
        <v>17</v>
      </c>
      <c r="B184" s="122"/>
      <c r="C184" s="187" t="s">
        <v>186</v>
      </c>
      <c r="D184" s="188"/>
      <c r="E184" s="189"/>
    </row>
    <row r="185" spans="1:5">
      <c r="A185" s="121" t="s">
        <v>18</v>
      </c>
      <c r="B185" s="122"/>
      <c r="C185" s="266" t="s">
        <v>187</v>
      </c>
      <c r="D185" s="267"/>
      <c r="E185" s="268"/>
    </row>
    <row r="186" spans="1:5">
      <c r="A186" s="121" t="s">
        <v>19</v>
      </c>
      <c r="B186" s="122"/>
      <c r="C186" s="187" t="s">
        <v>188</v>
      </c>
      <c r="D186" s="188"/>
      <c r="E186" s="189"/>
    </row>
    <row r="187" spans="1:5" ht="30" customHeight="1">
      <c r="A187" s="121" t="s">
        <v>20</v>
      </c>
      <c r="B187" s="122"/>
      <c r="C187" s="190" t="s">
        <v>198</v>
      </c>
      <c r="D187" s="191"/>
      <c r="E187" s="192"/>
    </row>
    <row r="188" spans="1:5" ht="36" customHeight="1">
      <c r="A188" s="145" t="s">
        <v>125</v>
      </c>
      <c r="B188" s="146"/>
      <c r="C188" s="94">
        <f>SUM(C189)</f>
        <v>20000</v>
      </c>
      <c r="D188" s="123">
        <f>SUM(D189)</f>
        <v>0</v>
      </c>
      <c r="E188" s="26"/>
    </row>
    <row r="189" spans="1:5">
      <c r="A189" s="155" t="s">
        <v>4</v>
      </c>
      <c r="B189" s="160"/>
      <c r="C189" s="18">
        <f>SUM(C190)</f>
        <v>20000</v>
      </c>
      <c r="D189" s="18">
        <f>SUM(D190)</f>
        <v>0</v>
      </c>
      <c r="E189" s="233" t="s">
        <v>152</v>
      </c>
    </row>
    <row r="190" spans="1:5">
      <c r="A190" s="87" t="s">
        <v>10</v>
      </c>
      <c r="B190" s="2"/>
      <c r="C190" s="131">
        <v>20000</v>
      </c>
      <c r="D190" s="95">
        <v>0</v>
      </c>
      <c r="E190" s="234"/>
    </row>
    <row r="191" spans="1:5" ht="36" customHeight="1">
      <c r="A191" s="145" t="s">
        <v>57</v>
      </c>
      <c r="B191" s="146"/>
      <c r="C191" s="37">
        <f>SUM(C192)</f>
        <v>103000</v>
      </c>
      <c r="D191" s="94">
        <f>SUM(D192)</f>
        <v>50000</v>
      </c>
      <c r="E191" s="26"/>
    </row>
    <row r="192" spans="1:5">
      <c r="A192" s="151" t="s">
        <v>4</v>
      </c>
      <c r="B192" s="152"/>
      <c r="C192" s="18">
        <f>SUM(C193)</f>
        <v>103000</v>
      </c>
      <c r="D192" s="18">
        <f>SUM(D193)</f>
        <v>50000</v>
      </c>
      <c r="E192" s="53" t="s">
        <v>82</v>
      </c>
    </row>
    <row r="193" spans="1:5" ht="34.5">
      <c r="A193" s="46" t="s">
        <v>6</v>
      </c>
      <c r="B193" s="9"/>
      <c r="C193" s="43">
        <v>103000</v>
      </c>
      <c r="D193" s="30">
        <v>50000</v>
      </c>
      <c r="E193" s="93" t="s">
        <v>153</v>
      </c>
    </row>
    <row r="194" spans="1:5" ht="25.5" customHeight="1">
      <c r="A194" s="145" t="s">
        <v>58</v>
      </c>
      <c r="B194" s="146"/>
      <c r="C194" s="37">
        <f>SUM(C195)</f>
        <v>19000</v>
      </c>
      <c r="D194" s="37">
        <f>SUM(D195)</f>
        <v>0</v>
      </c>
      <c r="E194" s="26"/>
    </row>
    <row r="195" spans="1:5">
      <c r="A195" s="151" t="s">
        <v>4</v>
      </c>
      <c r="B195" s="152"/>
      <c r="C195" s="18">
        <f>SUM(C196)</f>
        <v>19000</v>
      </c>
      <c r="D195" s="18">
        <f>SUM(D196)</f>
        <v>0</v>
      </c>
      <c r="E195" s="65" t="s">
        <v>83</v>
      </c>
    </row>
    <row r="196" spans="1:5">
      <c r="A196" s="46" t="s">
        <v>6</v>
      </c>
      <c r="B196" s="9"/>
      <c r="C196" s="43">
        <v>19000</v>
      </c>
      <c r="D196" s="30">
        <v>0</v>
      </c>
      <c r="E196" s="87" t="s">
        <v>84</v>
      </c>
    </row>
    <row r="197" spans="1:5" ht="26.25" customHeight="1">
      <c r="A197" s="145" t="s">
        <v>59</v>
      </c>
      <c r="B197" s="146"/>
      <c r="C197" s="37">
        <f>SUM(C198+C201)</f>
        <v>685256.67999999993</v>
      </c>
      <c r="D197" s="123">
        <f>SUM(D198+D201)</f>
        <v>0</v>
      </c>
      <c r="E197" s="26"/>
    </row>
    <row r="198" spans="1:5">
      <c r="A198" s="155" t="s">
        <v>4</v>
      </c>
      <c r="B198" s="160"/>
      <c r="C198" s="18">
        <f>SUM(C199:C200)</f>
        <v>125256.68</v>
      </c>
      <c r="D198" s="18">
        <f>SUM(D199:D200)</f>
        <v>0</v>
      </c>
      <c r="E198" s="11" t="s">
        <v>61</v>
      </c>
    </row>
    <row r="199" spans="1:5">
      <c r="A199" s="87" t="s">
        <v>10</v>
      </c>
      <c r="B199" s="2"/>
      <c r="C199" s="131">
        <v>70000</v>
      </c>
      <c r="D199" s="95">
        <v>0</v>
      </c>
      <c r="E199" s="11"/>
    </row>
    <row r="200" spans="1:5">
      <c r="A200" s="46" t="s">
        <v>6</v>
      </c>
      <c r="B200" s="9"/>
      <c r="C200" s="43">
        <v>55256.68</v>
      </c>
      <c r="D200" s="30">
        <v>0</v>
      </c>
      <c r="E200" s="11" t="s">
        <v>60</v>
      </c>
    </row>
    <row r="201" spans="1:5" ht="72.75" customHeight="1">
      <c r="A201" s="33" t="s">
        <v>13</v>
      </c>
      <c r="B201" s="9"/>
      <c r="C201" s="36">
        <v>560000</v>
      </c>
      <c r="D201" s="36">
        <v>0</v>
      </c>
      <c r="E201" s="130" t="s">
        <v>203</v>
      </c>
    </row>
    <row r="202" spans="1:5">
      <c r="A202" s="261" t="s">
        <v>189</v>
      </c>
      <c r="B202" s="261"/>
      <c r="C202" s="261"/>
      <c r="D202" s="261"/>
      <c r="E202" s="261"/>
    </row>
    <row r="203" spans="1:5">
      <c r="A203" s="102" t="s">
        <v>15</v>
      </c>
      <c r="B203" s="103"/>
      <c r="C203" s="210" t="s">
        <v>179</v>
      </c>
      <c r="D203" s="211"/>
      <c r="E203" s="212"/>
    </row>
    <row r="204" spans="1:5">
      <c r="A204" s="104" t="s">
        <v>16</v>
      </c>
      <c r="B204" s="105"/>
      <c r="C204" s="223" t="s">
        <v>180</v>
      </c>
      <c r="D204" s="224"/>
      <c r="E204" s="225"/>
    </row>
    <row r="205" spans="1:5">
      <c r="A205" s="104" t="s">
        <v>17</v>
      </c>
      <c r="B205" s="105"/>
      <c r="C205" s="187" t="s">
        <v>181</v>
      </c>
      <c r="D205" s="188"/>
      <c r="E205" s="189"/>
    </row>
    <row r="206" spans="1:5">
      <c r="A206" s="104" t="s">
        <v>18</v>
      </c>
      <c r="B206" s="105"/>
      <c r="C206" s="264">
        <v>0.5</v>
      </c>
      <c r="D206" s="262"/>
      <c r="E206" s="263"/>
    </row>
    <row r="207" spans="1:5">
      <c r="A207" s="104" t="s">
        <v>19</v>
      </c>
      <c r="B207" s="105"/>
      <c r="C207" s="226" t="s">
        <v>182</v>
      </c>
      <c r="D207" s="227"/>
      <c r="E207" s="228"/>
    </row>
    <row r="208" spans="1:5">
      <c r="A208" s="104" t="s">
        <v>20</v>
      </c>
      <c r="B208" s="105"/>
      <c r="C208" s="226" t="s">
        <v>183</v>
      </c>
      <c r="D208" s="227"/>
      <c r="E208" s="228"/>
    </row>
    <row r="209" spans="1:5" ht="35.25" customHeight="1">
      <c r="A209" s="145" t="s">
        <v>62</v>
      </c>
      <c r="B209" s="146"/>
      <c r="C209" s="37">
        <f>SUM(C210+C213)</f>
        <v>435000</v>
      </c>
      <c r="D209" s="94">
        <f>SUM(D210+D213)</f>
        <v>0</v>
      </c>
      <c r="E209" s="26"/>
    </row>
    <row r="210" spans="1:5">
      <c r="A210" s="151" t="s">
        <v>4</v>
      </c>
      <c r="B210" s="152"/>
      <c r="C210" s="18">
        <f>SUM(C211:C212)</f>
        <v>27000</v>
      </c>
      <c r="D210" s="18">
        <f>SUM(D211:D212)</f>
        <v>0</v>
      </c>
      <c r="E210" s="215" t="s">
        <v>154</v>
      </c>
    </row>
    <row r="211" spans="1:5">
      <c r="A211" s="22" t="s">
        <v>5</v>
      </c>
      <c r="B211" s="44"/>
      <c r="C211" s="6">
        <v>1000</v>
      </c>
      <c r="D211" s="58">
        <v>0</v>
      </c>
      <c r="E211" s="229"/>
    </row>
    <row r="212" spans="1:5" ht="17.25" customHeight="1">
      <c r="A212" s="46" t="s">
        <v>6</v>
      </c>
      <c r="B212" s="9"/>
      <c r="C212" s="43">
        <v>26000</v>
      </c>
      <c r="D212" s="30">
        <v>0</v>
      </c>
      <c r="E212" s="230"/>
    </row>
    <row r="213" spans="1:5" ht="60" customHeight="1">
      <c r="A213" s="92" t="s">
        <v>13</v>
      </c>
      <c r="B213" s="9"/>
      <c r="C213" s="36">
        <v>408000</v>
      </c>
      <c r="D213" s="36">
        <v>0</v>
      </c>
      <c r="E213" s="93" t="s">
        <v>190</v>
      </c>
    </row>
    <row r="214" spans="1:5" ht="35.25" customHeight="1">
      <c r="A214" s="145" t="s">
        <v>63</v>
      </c>
      <c r="B214" s="146"/>
      <c r="C214" s="37">
        <f>SUM(C215)</f>
        <v>20000</v>
      </c>
      <c r="D214" s="37">
        <f>SUM(D215)</f>
        <v>8000</v>
      </c>
      <c r="E214" s="26"/>
    </row>
    <row r="215" spans="1:5">
      <c r="A215" s="151" t="s">
        <v>4</v>
      </c>
      <c r="B215" s="152"/>
      <c r="C215" s="73">
        <f>SUM(C216)</f>
        <v>20000</v>
      </c>
      <c r="D215" s="73">
        <f>SUM(D216:D216)</f>
        <v>8000</v>
      </c>
      <c r="E215" s="53" t="s">
        <v>64</v>
      </c>
    </row>
    <row r="216" spans="1:5">
      <c r="A216" s="46" t="s">
        <v>6</v>
      </c>
      <c r="B216" s="9"/>
      <c r="C216" s="74">
        <v>20000</v>
      </c>
      <c r="D216" s="75">
        <v>8000</v>
      </c>
      <c r="E216" s="57" t="s">
        <v>65</v>
      </c>
    </row>
    <row r="217" spans="1:5" ht="45" customHeight="1">
      <c r="A217" s="145" t="s">
        <v>66</v>
      </c>
      <c r="B217" s="146"/>
      <c r="C217" s="37">
        <f>SUM(C218)</f>
        <v>98000</v>
      </c>
      <c r="D217" s="37">
        <f>SUM(D218)</f>
        <v>85000</v>
      </c>
      <c r="E217" s="26"/>
    </row>
    <row r="218" spans="1:5">
      <c r="A218" s="151" t="s">
        <v>4</v>
      </c>
      <c r="B218" s="152"/>
      <c r="C218" s="73">
        <f>SUM(C219)</f>
        <v>98000</v>
      </c>
      <c r="D218" s="73">
        <f>SUM(D219:D219)</f>
        <v>85000</v>
      </c>
      <c r="E218" s="195" t="s">
        <v>199</v>
      </c>
    </row>
    <row r="219" spans="1:5" ht="45" customHeight="1">
      <c r="A219" s="46" t="s">
        <v>6</v>
      </c>
      <c r="B219" s="9"/>
      <c r="C219" s="74">
        <v>98000</v>
      </c>
      <c r="D219" s="75">
        <v>85000</v>
      </c>
      <c r="E219" s="196"/>
    </row>
    <row r="220" spans="1:5" ht="36" customHeight="1">
      <c r="A220" s="145" t="s">
        <v>67</v>
      </c>
      <c r="B220" s="146"/>
      <c r="C220" s="37">
        <f>SUM(C221)</f>
        <v>46000</v>
      </c>
      <c r="D220" s="37">
        <f>SUM(D221)</f>
        <v>1927</v>
      </c>
      <c r="E220" s="26"/>
    </row>
    <row r="221" spans="1:5" ht="39" customHeight="1">
      <c r="A221" s="147" t="s">
        <v>4</v>
      </c>
      <c r="B221" s="148"/>
      <c r="C221" s="73">
        <f>SUM(C222)</f>
        <v>46000</v>
      </c>
      <c r="D221" s="73">
        <f>SUM(D222:D222)</f>
        <v>1927</v>
      </c>
      <c r="E221" s="149" t="s">
        <v>155</v>
      </c>
    </row>
    <row r="222" spans="1:5" ht="20.25" customHeight="1">
      <c r="A222" s="46" t="s">
        <v>6</v>
      </c>
      <c r="B222" s="9"/>
      <c r="C222" s="74">
        <v>46000</v>
      </c>
      <c r="D222" s="75">
        <v>1927</v>
      </c>
      <c r="E222" s="150"/>
    </row>
    <row r="223" spans="1:5" ht="27" customHeight="1">
      <c r="A223" s="183" t="s">
        <v>68</v>
      </c>
      <c r="B223" s="183"/>
      <c r="C223" s="77">
        <f>SUM(C224)</f>
        <v>1066900</v>
      </c>
      <c r="D223" s="77">
        <f>SUM(D224)</f>
        <v>0</v>
      </c>
      <c r="E223" s="26"/>
    </row>
    <row r="224" spans="1:5">
      <c r="A224" s="147" t="s">
        <v>13</v>
      </c>
      <c r="B224" s="148"/>
      <c r="C224" s="76">
        <v>1066900</v>
      </c>
      <c r="D224" s="76">
        <v>0</v>
      </c>
      <c r="E224" s="2" t="s">
        <v>85</v>
      </c>
    </row>
    <row r="225" spans="1:5" ht="24" customHeight="1">
      <c r="A225" s="145" t="s">
        <v>69</v>
      </c>
      <c r="B225" s="146"/>
      <c r="C225" s="77">
        <f>SUM(C226)</f>
        <v>47835</v>
      </c>
      <c r="D225" s="77">
        <f>SUM(D226)</f>
        <v>13080</v>
      </c>
      <c r="E225" s="26"/>
    </row>
    <row r="226" spans="1:5">
      <c r="A226" s="147" t="s">
        <v>4</v>
      </c>
      <c r="B226" s="148"/>
      <c r="C226" s="73">
        <f>SUM(C227:C228)</f>
        <v>47835</v>
      </c>
      <c r="D226" s="73">
        <f>SUM(D228:D228)</f>
        <v>13080</v>
      </c>
      <c r="E226" s="149" t="s">
        <v>205</v>
      </c>
    </row>
    <row r="227" spans="1:5">
      <c r="A227" s="87" t="s">
        <v>10</v>
      </c>
      <c r="B227" s="2"/>
      <c r="C227" s="132">
        <v>17835</v>
      </c>
      <c r="D227" s="73"/>
      <c r="E227" s="169"/>
    </row>
    <row r="228" spans="1:5" ht="48.75" customHeight="1">
      <c r="A228" s="63" t="s">
        <v>6</v>
      </c>
      <c r="B228" s="9"/>
      <c r="C228" s="74">
        <v>30000</v>
      </c>
      <c r="D228" s="75">
        <v>13080</v>
      </c>
      <c r="E228" s="150"/>
    </row>
    <row r="229" spans="1:5">
      <c r="A229" s="218" t="s">
        <v>70</v>
      </c>
      <c r="B229" s="219"/>
      <c r="C229" s="82">
        <f>SUM(C5+C8+C11+C14+C17+C20+C40+C43+C55+C58+C65+C69+C88+C93+C99+C109+C112+C115+C118+C121+C125+C129+C135+C139+C142+C145+C164+C167+C170+C188+C191+C194+C197+C209+C214+C217+C220+C223+C225)</f>
        <v>31285929.52</v>
      </c>
      <c r="D229" s="82">
        <f>SUM(D5+D8+D11+D14+D17+D20+D40+D43+D55+D58+D65+D69+D88+D93+D99+D109+D112+D115+D118+D121+D125+D129+D135+D139+D142+D145+D164+D167+D170+D188+D191+D194+D197+D209+D214+D217+D220+D223+D225)</f>
        <v>8536223.5499999989</v>
      </c>
      <c r="E229" s="64" t="s">
        <v>14</v>
      </c>
    </row>
    <row r="230" spans="1:5">
      <c r="A230" s="2"/>
      <c r="B230" s="2"/>
      <c r="C230" s="81"/>
      <c r="D230" s="81"/>
      <c r="E230" s="2"/>
    </row>
    <row r="231" spans="1:5">
      <c r="A231" s="2"/>
      <c r="B231" s="2"/>
      <c r="C231" s="81"/>
      <c r="D231" s="81"/>
      <c r="E231" s="2"/>
    </row>
    <row r="232" spans="1:5">
      <c r="A232" s="2"/>
      <c r="B232" s="2"/>
      <c r="C232" s="81"/>
      <c r="D232" s="81"/>
      <c r="E232" s="2"/>
    </row>
    <row r="233" spans="1:5">
      <c r="A233" s="2"/>
      <c r="B233" s="2"/>
      <c r="C233" s="81"/>
      <c r="D233" s="81"/>
      <c r="E233" s="2"/>
    </row>
    <row r="234" spans="1:5">
      <c r="A234" s="2"/>
      <c r="B234" s="2"/>
      <c r="C234" s="81"/>
      <c r="D234" s="81"/>
      <c r="E234" s="2"/>
    </row>
    <row r="235" spans="1:5">
      <c r="A235" s="2"/>
      <c r="B235" s="2"/>
      <c r="C235" s="81"/>
      <c r="D235" s="81"/>
      <c r="E235" s="2"/>
    </row>
  </sheetData>
  <mergeCells count="174">
    <mergeCell ref="C185:E185"/>
    <mergeCell ref="E121:E122"/>
    <mergeCell ref="E123:E124"/>
    <mergeCell ref="C205:E205"/>
    <mergeCell ref="C182:E182"/>
    <mergeCell ref="C183:E183"/>
    <mergeCell ref="C184:E184"/>
    <mergeCell ref="C186:E186"/>
    <mergeCell ref="C187:E187"/>
    <mergeCell ref="C151:E151"/>
    <mergeCell ref="C152:E152"/>
    <mergeCell ref="C153:E153"/>
    <mergeCell ref="C154:D154"/>
    <mergeCell ref="C155:E155"/>
    <mergeCell ref="C156:E156"/>
    <mergeCell ref="A157:E157"/>
    <mergeCell ref="C158:E158"/>
    <mergeCell ref="C159:E159"/>
    <mergeCell ref="C160:E160"/>
    <mergeCell ref="C161:D161"/>
    <mergeCell ref="C162:E162"/>
    <mergeCell ref="C163:E163"/>
    <mergeCell ref="C203:E203"/>
    <mergeCell ref="E100:E101"/>
    <mergeCell ref="A101:B101"/>
    <mergeCell ref="A70:B70"/>
    <mergeCell ref="A82:B82"/>
    <mergeCell ref="A84:E84"/>
    <mergeCell ref="C104:E104"/>
    <mergeCell ref="C105:E105"/>
    <mergeCell ref="C107:E107"/>
    <mergeCell ref="C108:E108"/>
    <mergeCell ref="C106:E106"/>
    <mergeCell ref="A224:B224"/>
    <mergeCell ref="A225:B225"/>
    <mergeCell ref="A226:B226"/>
    <mergeCell ref="E226:E228"/>
    <mergeCell ref="A229:B229"/>
    <mergeCell ref="A129:B129"/>
    <mergeCell ref="A130:B130"/>
    <mergeCell ref="A126:B126"/>
    <mergeCell ref="A125:B125"/>
    <mergeCell ref="A140:B140"/>
    <mergeCell ref="A146:B146"/>
    <mergeCell ref="A167:B167"/>
    <mergeCell ref="A145:B145"/>
    <mergeCell ref="A143:B143"/>
    <mergeCell ref="A142:B142"/>
    <mergeCell ref="A202:E202"/>
    <mergeCell ref="C204:E204"/>
    <mergeCell ref="A223:B223"/>
    <mergeCell ref="C207:E207"/>
    <mergeCell ref="C208:E208"/>
    <mergeCell ref="E210:E212"/>
    <mergeCell ref="E218:E219"/>
    <mergeCell ref="A188:B188"/>
    <mergeCell ref="A85:B85"/>
    <mergeCell ref="A88:B88"/>
    <mergeCell ref="C180:E180"/>
    <mergeCell ref="C177:D177"/>
    <mergeCell ref="A191:B191"/>
    <mergeCell ref="A192:B192"/>
    <mergeCell ref="E110:E111"/>
    <mergeCell ref="E113:E114"/>
    <mergeCell ref="E143:E144"/>
    <mergeCell ref="A164:B164"/>
    <mergeCell ref="A165:B165"/>
    <mergeCell ref="E165:E166"/>
    <mergeCell ref="A110:B110"/>
    <mergeCell ref="A112:B112"/>
    <mergeCell ref="A113:B113"/>
    <mergeCell ref="A115:B115"/>
    <mergeCell ref="A150:E150"/>
    <mergeCell ref="A189:B189"/>
    <mergeCell ref="E189:E190"/>
    <mergeCell ref="A121:B122"/>
    <mergeCell ref="C121:C122"/>
    <mergeCell ref="D121:D122"/>
    <mergeCell ref="A89:B89"/>
    <mergeCell ref="A116:B116"/>
    <mergeCell ref="A4:B4"/>
    <mergeCell ref="A5:B5"/>
    <mergeCell ref="A2:E2"/>
    <mergeCell ref="A6:B6"/>
    <mergeCell ref="A7:B7"/>
    <mergeCell ref="C28:E28"/>
    <mergeCell ref="A8:B8"/>
    <mergeCell ref="A9:B9"/>
    <mergeCell ref="A10:B10"/>
    <mergeCell ref="E9:E10"/>
    <mergeCell ref="A17:B17"/>
    <mergeCell ref="A18:B18"/>
    <mergeCell ref="A19:B19"/>
    <mergeCell ref="E18:E19"/>
    <mergeCell ref="A20:B20"/>
    <mergeCell ref="A21:B21"/>
    <mergeCell ref="A24:B24"/>
    <mergeCell ref="C27:E27"/>
    <mergeCell ref="E6:E7"/>
    <mergeCell ref="A14:B14"/>
    <mergeCell ref="A15:B15"/>
    <mergeCell ref="E15:E16"/>
    <mergeCell ref="A16:B16"/>
    <mergeCell ref="A26:E26"/>
    <mergeCell ref="A57:B57"/>
    <mergeCell ref="C29:E29"/>
    <mergeCell ref="C31:E31"/>
    <mergeCell ref="C32:E32"/>
    <mergeCell ref="A40:B40"/>
    <mergeCell ref="A41:B41"/>
    <mergeCell ref="A42:B42"/>
    <mergeCell ref="C35:E35"/>
    <mergeCell ref="C36:E36"/>
    <mergeCell ref="C37:D37"/>
    <mergeCell ref="C38:E38"/>
    <mergeCell ref="C39:E39"/>
    <mergeCell ref="E41:E42"/>
    <mergeCell ref="A43:B43"/>
    <mergeCell ref="A44:B44"/>
    <mergeCell ref="A53:B53"/>
    <mergeCell ref="C30:D30"/>
    <mergeCell ref="A55:B55"/>
    <mergeCell ref="A56:B56"/>
    <mergeCell ref="E56:E57"/>
    <mergeCell ref="A33:E33"/>
    <mergeCell ref="C34:E34"/>
    <mergeCell ref="A139:B139"/>
    <mergeCell ref="E90:E92"/>
    <mergeCell ref="A93:B93"/>
    <mergeCell ref="A94:B94"/>
    <mergeCell ref="A135:B135"/>
    <mergeCell ref="A136:B136"/>
    <mergeCell ref="A102:E102"/>
    <mergeCell ref="C103:E103"/>
    <mergeCell ref="A194:B194"/>
    <mergeCell ref="C176:E176"/>
    <mergeCell ref="C178:E178"/>
    <mergeCell ref="C179:E179"/>
    <mergeCell ref="A168:B168"/>
    <mergeCell ref="A170:B170"/>
    <mergeCell ref="A171:B171"/>
    <mergeCell ref="E171:E172"/>
    <mergeCell ref="A174:E174"/>
    <mergeCell ref="A181:E181"/>
    <mergeCell ref="A118:B118"/>
    <mergeCell ref="A119:B119"/>
    <mergeCell ref="A123:B123"/>
    <mergeCell ref="A109:B109"/>
    <mergeCell ref="A99:B99"/>
    <mergeCell ref="A100:B100"/>
    <mergeCell ref="A220:B220"/>
    <mergeCell ref="A221:B221"/>
    <mergeCell ref="E221:E222"/>
    <mergeCell ref="A209:B209"/>
    <mergeCell ref="A210:B210"/>
    <mergeCell ref="A214:B214"/>
    <mergeCell ref="A215:B215"/>
    <mergeCell ref="A11:B11"/>
    <mergeCell ref="A12:B12"/>
    <mergeCell ref="E12:E13"/>
    <mergeCell ref="A13:B13"/>
    <mergeCell ref="A195:B195"/>
    <mergeCell ref="A197:B197"/>
    <mergeCell ref="A198:B198"/>
    <mergeCell ref="A217:B217"/>
    <mergeCell ref="A218:B218"/>
    <mergeCell ref="A62:E62"/>
    <mergeCell ref="A58:B58"/>
    <mergeCell ref="A59:B59"/>
    <mergeCell ref="E59:E61"/>
    <mergeCell ref="A63:B63"/>
    <mergeCell ref="A65:B65"/>
    <mergeCell ref="A66:B66"/>
    <mergeCell ref="A69:B69"/>
  </mergeCells>
  <printOptions horizontalCentered="1"/>
  <pageMargins left="0.11811023622047245" right="0.11811023622047245" top="0.35433070866141736" bottom="0.35433070866141736" header="0.31496062992125984" footer="0.11811023622047245"/>
  <pageSetup paperSize="9" orientation="landscape" verticalDpi="0" r:id="rId1"/>
  <headerFooter>
    <oddFooter>&amp;C&amp;"Arial,Normalny"&amp;8Strona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Wydatki_Ipółr2013</vt:lpstr>
      <vt:lpstr>Arkusz2</vt:lpstr>
      <vt:lpstr>Arkusz3</vt:lpstr>
      <vt:lpstr>Wydatki_Ipółr2013!Tytuły_wydruku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2014-08-07T11:10:47Z</dcterms:modified>
</cp:coreProperties>
</file>