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360" yWindow="60" windowWidth="11295" windowHeight="5580"/>
  </bookViews>
  <sheets>
    <sheet name="Wydatki_Ipółr2015" sheetId="1" r:id="rId1"/>
    <sheet name="2015pI" sheetId="2" r:id="rId2"/>
  </sheets>
  <definedNames>
    <definedName name="_xlnm.Print_Titles" localSheetId="1">'2015pI'!$39:$41</definedName>
    <definedName name="_xlnm.Print_Titles" localSheetId="0">Wydatki_Ipółr2015!$4:$4</definedName>
  </definedNames>
  <calcPr calcId="125725"/>
</workbook>
</file>

<file path=xl/calcChain.xml><?xml version="1.0" encoding="utf-8"?>
<calcChain xmlns="http://schemas.openxmlformats.org/spreadsheetml/2006/main">
  <c r="D42" i="2"/>
  <c r="D50" s="1"/>
  <c r="C42"/>
  <c r="C50" s="1"/>
  <c r="C31"/>
  <c r="C26"/>
  <c r="C21"/>
  <c r="C14"/>
  <c r="D7"/>
  <c r="D35" s="1"/>
  <c r="C7"/>
  <c r="C35" s="1"/>
  <c r="D219" i="1" l="1"/>
  <c r="D163"/>
  <c r="C163"/>
  <c r="D162"/>
  <c r="C162"/>
  <c r="D152"/>
  <c r="C152" l="1"/>
  <c r="C141"/>
  <c r="C140" s="1"/>
  <c r="D85"/>
  <c r="D45"/>
  <c r="D42" s="1"/>
  <c r="D18" l="1"/>
  <c r="C217"/>
  <c r="D199" l="1"/>
  <c r="D198" s="1"/>
  <c r="C199"/>
  <c r="D190"/>
  <c r="D189" s="1"/>
  <c r="C190"/>
  <c r="C151"/>
  <c r="D112"/>
  <c r="C112"/>
  <c r="D111"/>
  <c r="C111"/>
  <c r="D9"/>
  <c r="C9"/>
  <c r="D8"/>
  <c r="C8"/>
  <c r="D193"/>
  <c r="D192" s="1"/>
  <c r="C189"/>
  <c r="D166"/>
  <c r="C166"/>
  <c r="D165"/>
  <c r="C165"/>
  <c r="D81"/>
  <c r="D80" s="1"/>
  <c r="D12"/>
  <c r="C12"/>
  <c r="D11"/>
  <c r="C11"/>
  <c r="D217"/>
  <c r="D216" s="1"/>
  <c r="C216"/>
  <c r="D214"/>
  <c r="D213" s="1"/>
  <c r="C214"/>
  <c r="C213" s="1"/>
  <c r="D211"/>
  <c r="D210" s="1"/>
  <c r="C211"/>
  <c r="C210" s="1"/>
  <c r="C208"/>
  <c r="C207" s="1"/>
  <c r="D208"/>
  <c r="D207" s="1"/>
  <c r="D203"/>
  <c r="D202" s="1"/>
  <c r="C203"/>
  <c r="C202" s="1"/>
  <c r="C198"/>
  <c r="D196"/>
  <c r="C196"/>
  <c r="C195" s="1"/>
  <c r="D195"/>
  <c r="C193"/>
  <c r="C192" s="1"/>
  <c r="D172"/>
  <c r="D171" s="1"/>
  <c r="C172"/>
  <c r="C171" s="1"/>
  <c r="D169"/>
  <c r="C169"/>
  <c r="D168"/>
  <c r="C168"/>
  <c r="D151"/>
  <c r="D149"/>
  <c r="D148" s="1"/>
  <c r="C149"/>
  <c r="C148" s="1"/>
  <c r="D146"/>
  <c r="D145" s="1"/>
  <c r="C146"/>
  <c r="C145" s="1"/>
  <c r="D141"/>
  <c r="D140" s="1"/>
  <c r="D135"/>
  <c r="D134" s="1"/>
  <c r="C135"/>
  <c r="C134" s="1"/>
  <c r="D131"/>
  <c r="D130" s="1"/>
  <c r="C131"/>
  <c r="C130" s="1"/>
  <c r="D128"/>
  <c r="D126" s="1"/>
  <c r="C128"/>
  <c r="C126" s="1"/>
  <c r="D124"/>
  <c r="D123" s="1"/>
  <c r="C124"/>
  <c r="C123" s="1"/>
  <c r="D121"/>
  <c r="D120" s="1"/>
  <c r="C121"/>
  <c r="C120" s="1"/>
  <c r="D118"/>
  <c r="D117" s="1"/>
  <c r="C118"/>
  <c r="C117" s="1"/>
  <c r="D115"/>
  <c r="D114" s="1"/>
  <c r="C115"/>
  <c r="C114" s="1"/>
  <c r="D106"/>
  <c r="D105" s="1"/>
  <c r="C106"/>
  <c r="C105" s="1"/>
  <c r="D101"/>
  <c r="D100" s="1"/>
  <c r="C101"/>
  <c r="C100" s="1"/>
  <c r="D76"/>
  <c r="C76"/>
  <c r="C80"/>
  <c r="D77"/>
  <c r="C77"/>
  <c r="D70"/>
  <c r="D69" s="1"/>
  <c r="C70"/>
  <c r="C69" s="1"/>
  <c r="D60"/>
  <c r="D59" s="1"/>
  <c r="C60"/>
  <c r="C59" s="1"/>
  <c r="C41"/>
  <c r="D39"/>
  <c r="D38" s="1"/>
  <c r="C39"/>
  <c r="C38" s="1"/>
  <c r="D17"/>
  <c r="C17"/>
  <c r="D15"/>
  <c r="D14" s="1"/>
  <c r="C15"/>
  <c r="C14" s="1"/>
  <c r="D6"/>
  <c r="D5" s="1"/>
  <c r="C6"/>
  <c r="C5" s="1"/>
  <c r="C219" s="1"/>
  <c r="D41" l="1"/>
</calcChain>
</file>

<file path=xl/sharedStrings.xml><?xml version="1.0" encoding="utf-8"?>
<sst xmlns="http://schemas.openxmlformats.org/spreadsheetml/2006/main" count="433" uniqueCount="244">
  <si>
    <t>Wyszczególnienie</t>
  </si>
  <si>
    <t>Plan</t>
  </si>
  <si>
    <t>Wykonanie</t>
  </si>
  <si>
    <t>Uwagi</t>
  </si>
  <si>
    <t>Wydatki bieżące, w tym</t>
  </si>
  <si>
    <t xml:space="preserve">  wynagrodzenia</t>
  </si>
  <si>
    <t xml:space="preserve">  pozostałe wydatki bieżące</t>
  </si>
  <si>
    <t>Dział 020 - Leśnictwo,
rozdział 02002 - Nadzór nad gospodarką leśną</t>
  </si>
  <si>
    <t>Dział 600 - Transport i łączność,
rozdział 60014 - Drogi publiczne powiatowe</t>
  </si>
  <si>
    <t xml:space="preserve">  remonty + koszty materiałów</t>
  </si>
  <si>
    <t xml:space="preserve">  media</t>
  </si>
  <si>
    <t>energia elektryczna</t>
  </si>
  <si>
    <t>Wydatki inwestycyjne</t>
  </si>
  <si>
    <t>x</t>
  </si>
  <si>
    <t>liczba osób, podmiotów objętych projektem</t>
  </si>
  <si>
    <t>założenia projektu</t>
  </si>
  <si>
    <t>całkowita wartość projektu</t>
  </si>
  <si>
    <t>stopień zaawansowania</t>
  </si>
  <si>
    <t>osiągnięte efekty</t>
  </si>
  <si>
    <t>przewidziane efekty w dalszej realizacji projektu</t>
  </si>
  <si>
    <t>Dział 700 - Gospodarka mieszkaniowa,
rozdział 70005 - Gospodarka gruntami i nieruchomościami</t>
  </si>
  <si>
    <t xml:space="preserve">  pochodne od wynagrodzeń</t>
  </si>
  <si>
    <t>ogółem, w tym:</t>
  </si>
  <si>
    <t>energia cieplna</t>
  </si>
  <si>
    <t>olej opałowy</t>
  </si>
  <si>
    <t xml:space="preserve">woda </t>
  </si>
  <si>
    <t>ścieki</t>
  </si>
  <si>
    <t xml:space="preserve">  Ilość zużycia :</t>
  </si>
  <si>
    <t>Dział 710 - Działalność usługowa,
rozdział 71013 - Prace geodezyjne i kartograficzne (nieinwestycyjne)</t>
  </si>
  <si>
    <t>Stan zatrudnienia</t>
  </si>
  <si>
    <t>Pracownicy</t>
  </si>
  <si>
    <t>Liczba stanowisk</t>
  </si>
  <si>
    <t>Liczba etatów</t>
  </si>
  <si>
    <t>Dział 750 - Administracja publiczna,
rozdział 75011 - Urzędy wojewódzkie</t>
  </si>
  <si>
    <t>Dział 750 - Administracja publiczna,
rozdział 75019 - Rady powiatów</t>
  </si>
  <si>
    <t xml:space="preserve">  świadczenia na rzecz osób fizycznych</t>
  </si>
  <si>
    <t>Dział 750 - Administracja publiczna,
rozdział 75020 - Starostwa powiatowe</t>
  </si>
  <si>
    <t>Obsługa</t>
  </si>
  <si>
    <t>Dział 750 - Administracja publiczna,
rozdział 75045 - Kwalifikacja wojskowa</t>
  </si>
  <si>
    <t>Dział 754 -  Bezpieczeństwo publiczne i ochrona przeciwpożarowa,
rozdział 75421 - Zarządzanie kryzysowe</t>
  </si>
  <si>
    <t>Dział 754 -  Bezpieczeństwo publiczne i ochrona przeciwpożarowa,
rozdział 75495 - Pozostała działalność</t>
  </si>
  <si>
    <t>Dział 757 -  Obsługa długu publicznego,
rozdział 75702 - Obsługa papierów wartościowych, kredytów i pożyczek jednostek samorządu terytorialnego</t>
  </si>
  <si>
    <t>Odsetki od kredytów oraz wyemitowanych obligacji.</t>
  </si>
  <si>
    <t>Dział 758 - Różne rozliczenia,
rozdział 75818 - Rezerwy ogólne i celowe</t>
  </si>
  <si>
    <t>Dział 801 - Oświata i wychowanie,
rozdział 80120 - Licea ogólnokształcące</t>
  </si>
  <si>
    <t>Dział 801 - Oświata i wychowanie,
rozdział 80130 - Szkoły zawodowe</t>
  </si>
  <si>
    <t>Dział 801 - Oświata i wychowanie,
rozdział 80195 - Pozostała działalność</t>
  </si>
  <si>
    <t>Zasądzona renta dla poszkodowanego pacjenta.</t>
  </si>
  <si>
    <t>Dział 851 - Ochrona zdrowia,
rozdział 85111 - Szpitale ogólne</t>
  </si>
  <si>
    <t>Dział 851 - Ochrona zdrowia,
rozdział 85178 - Usuwanie skutków klęsk żywiołowych</t>
  </si>
  <si>
    <t>Dział 851 - Ochrona zdrowia,
rozdział 85195 - Pozostała działalność</t>
  </si>
  <si>
    <t>Dział 852 - Pomoc społeczna,
rozdział 85202 - Domy pomocy społecznej</t>
  </si>
  <si>
    <t>Dział 853 - Pozostałe zadania w zakresie polityki społecznej,
rozdział 85311 - Rehabilitacja zawodowa i społeczna osób niepełnosprawnych</t>
  </si>
  <si>
    <t xml:space="preserve">Dofinansowanie Powiatu 10 % kosztów funkcjonowania Warsztatów Terapii Zajęciowej w Gryfinie -  </t>
  </si>
  <si>
    <t>Dział 853 - Pozostałe zadania w zakresie polityki społecznej,
rozdział 85395 - Pozostała działalność</t>
  </si>
  <si>
    <t>Dział 854 - Edukacyjna opieka wychowawcza,
rozdział 85407 - Placówki wychowania pozaszkolnego</t>
  </si>
  <si>
    <t>Dział 854 - Edukacyjna opieka wychowawcza,
rozdział 85415 - Pomoc materialna dla uczniów</t>
  </si>
  <si>
    <t>Dział 854 - Edukacyjna opieka wychowawcza,
rozdział 85495 - Pozostała działalność</t>
  </si>
  <si>
    <t xml:space="preserve">Dział 900 - Gospodarka komunalna i ochrona środowiska,
rozdział 90095 - Pozostała działalność </t>
  </si>
  <si>
    <t xml:space="preserve">Dział 921 - Kultura i ochrona dziedzictwa narodowego,
rozdział 92116 - Biblioteki </t>
  </si>
  <si>
    <t xml:space="preserve">Dział 921 - Kultura i ochrona dziedzictwa narodowego,
rozdział 92120 - Ochrona zabytków i opieka nad zabytkami </t>
  </si>
  <si>
    <t xml:space="preserve">Dział 921 - Kultura i ochrona dziedzictwa narodowego,
rozdział 92195 - Pozostała działalność </t>
  </si>
  <si>
    <t xml:space="preserve">Dział 926 - Kultura fizyczna,
rozdział 92695 - Pozostała działalność </t>
  </si>
  <si>
    <t>Ogółem wydatki</t>
  </si>
  <si>
    <t>Dział 630 - Turystyka,
rozdział 63003 - Zadania w zakresie upowszechniania turystyki</t>
  </si>
  <si>
    <t>Dział 010 - Rolnictwo i łowiectwo,
rozdział 01005 - Prace geodezyjno - urządzeniowe na potrzeby rolnictwa</t>
  </si>
  <si>
    <t>Dział 020 - Leśnictwo,
rozdział 02001 - Gospodarka leśna</t>
  </si>
  <si>
    <t>Planowane usługi dotyczące przekwalifikowania gruntów rolnych na leśne.</t>
  </si>
  <si>
    <t>odpady stałe</t>
  </si>
  <si>
    <t>Planowane wynagrodzenie bezosobowe za usługi.</t>
  </si>
  <si>
    <t>Merytoryczni</t>
  </si>
  <si>
    <t>Planowane składki ubezpieczenia społecznego od wynagrodzenia bezosobowego.</t>
  </si>
  <si>
    <t>Dział 852 - Pomoc społeczna,
rozdział 85295 - Pozostała działalność</t>
  </si>
  <si>
    <t xml:space="preserve">Planowane środki przeznaczone na stypendia Rady Powiatu za wybitne wyniki oraz </t>
  </si>
  <si>
    <t>osiągnięcia w nauce (środki przekazywane są do budżetów szkół).</t>
  </si>
  <si>
    <t>Dział 750 - Administracja publiczna,
rozdział 75095 - Pozostała działalność</t>
  </si>
  <si>
    <t>17.812,00 zł (23 osoby), w Goszkowie - 24.320,00 zł (30 osób) i Miasto Szczecin - 1.644,00 zł.</t>
  </si>
  <si>
    <t>Dział 854 - Edukacyjna opieka wychowawcza,
rozdział 85406 - Poradnie psychologiczno-pedagogiczne, w tym poradnie specjalistyczne</t>
  </si>
  <si>
    <t>Dział 750 - Administracja publiczna,
rozdział 75075 - Promocja jednostek samorządu terytorialnego</t>
  </si>
  <si>
    <t>Planowane nagrody o charakterze szczególnym nienaliczane do wynagrodzeń.</t>
  </si>
  <si>
    <t>Zarezerwowane środki na usuwanie skutków klęsk żywiołowych (np. przewóz zwłok z miejsc publicznych).</t>
  </si>
  <si>
    <t xml:space="preserve"> Realizacja akcji profilaktyczno-medycznej 'Białe Soboty" w Powiecie Gryfińskim.</t>
  </si>
  <si>
    <t xml:space="preserve">   -</t>
  </si>
  <si>
    <t xml:space="preserve">            Przebudowa ulicy wraz z kanalizacją deszczową.</t>
  </si>
  <si>
    <t>II. "Przebudowa drogi powiatowej Nr 1384Z Kłodowo - Trzcińsko-Zdrój - Warnice, na odcinku Kłodowo - Żelechowo" - współfinansowanie -  Funduszu Ochrony Gruntów Rolnych</t>
  </si>
  <si>
    <t xml:space="preserve">                             -</t>
  </si>
  <si>
    <t>Planowana inwestycja  pn."Modernizacja sali gastronomicznej w ZSP Nr 2 w Gryfinie"</t>
  </si>
  <si>
    <t>Starostwo Powiatowe w Gryfinie - wykonanie wydatków za I półrocze 2015 r.</t>
  </si>
  <si>
    <t>Wydatki bieżące, w tym:</t>
  </si>
  <si>
    <t>Zadanie zlecone. Planowane prace geodezyjne - podział geodezyjny działki w obrębie Rosnowo.</t>
  </si>
  <si>
    <t>Dział 010 - Rolnictwo i łowiectwo,
rozdział 01095 - Pozostała działalność</t>
  </si>
  <si>
    <t>Modernizacja źródła ciepła w budynku Powiatu Gryfińskiego przy ul. Dworcowej 1 w Chojnie.</t>
  </si>
  <si>
    <r>
      <t xml:space="preserve">      -  400 m</t>
    </r>
    <r>
      <rPr>
        <vertAlign val="superscript"/>
        <sz val="9"/>
        <color theme="1"/>
        <rFont val="Arial"/>
        <family val="2"/>
        <charset val="238"/>
      </rPr>
      <t>3</t>
    </r>
  </si>
  <si>
    <r>
      <t xml:space="preserve">      -  703 m</t>
    </r>
    <r>
      <rPr>
        <vertAlign val="superscript"/>
        <sz val="9"/>
        <color theme="1"/>
        <rFont val="Arial"/>
        <family val="2"/>
        <charset val="238"/>
      </rPr>
      <t>3</t>
    </r>
  </si>
  <si>
    <r>
      <t xml:space="preserve">      -  79.630 m</t>
    </r>
    <r>
      <rPr>
        <vertAlign val="superscript"/>
        <sz val="9"/>
        <color theme="1"/>
        <rFont val="Arial"/>
        <family val="2"/>
        <charset val="238"/>
      </rPr>
      <t>3</t>
    </r>
  </si>
  <si>
    <t xml:space="preserve">      -  16.975 KWh</t>
  </si>
  <si>
    <t xml:space="preserve">      -  317 GJ</t>
  </si>
  <si>
    <t>gaz</t>
  </si>
  <si>
    <t xml:space="preserve">      - 14.936,68 KWH</t>
  </si>
  <si>
    <t>Z wydatków bieżących zadania własne pl. 650.000,00 zł wykonanie 281.791,84 zł oraz wydatki zadań zleconych (gospodarowanie nieruchomościami Skarbu Państwa) - pl.161.700,00 wykonanie 90.469,85 zł.</t>
  </si>
  <si>
    <t xml:space="preserve">zadanie zlecone </t>
  </si>
  <si>
    <t>zadanie zlecone</t>
  </si>
  <si>
    <t>Naprawa schodów w budynku przy ul. Niepodległości 39 w Gryfinie (wejście do mieszkań), naprawa nożyc spalinowych i kosiarki w Chojnie.</t>
  </si>
  <si>
    <t>Wycena i podział nieruchomości oraz rozbiórka budynku Skarbu Państwa, ogłoszenia o przetargach w prasie krajowej i lokalnej, ochrona obiektów, stałe prace porządkowe w pomieszczeniach i na terenach zewnętrznych nieruchomości, obudowa gazowa i opłata przyłączeniowa do budynku w Chojnie (ul.Dworcowa 1), podatek od nieruchomości i opłata za gospodarowanie odpadami, opłaty sądowe i zaliczki komornicze, specyfikacji dotycząca robót wykończeniowych w budynku w Gryfinie, ul. Szczecińska 33, zakup podkaszarki, benzyny; 
wykonanie wydatków zadań zleconych - 42.719,85 zł.</t>
  </si>
  <si>
    <t xml:space="preserve">    18 powiatów Województwa Zachodniopomorskiego i Związek Celowy Powiatów Województwa Zachodniopomorskiego</t>
  </si>
  <si>
    <t xml:space="preserve">     Budowa zintegrowanego systemu informacji o nieruchomościach.</t>
  </si>
  <si>
    <t xml:space="preserve">       -</t>
  </si>
  <si>
    <t xml:space="preserve">                    157.108,83 zł</t>
  </si>
  <si>
    <t xml:space="preserve">Zadania związane z utrzymaniem zasobu geodezyjno-kartograficznego, w tym realizacja poniższego projektu, z tego: zadania zlecone (na plan 317.000,00 zł wykonano 39.277,23 zł i zadanie własne na  plan 141.831,70 zł wykonano - 117.835,72 zł). </t>
  </si>
  <si>
    <t>Zadanie zlecone. Wydatki związane z obsługą administracyjną zadań zleconych z zakresu administracji rządowej oraz innych zadań zleconych ustawami.</t>
  </si>
  <si>
    <t>Diety i zwrot kosztów podróży radnych.</t>
  </si>
  <si>
    <t>Składki członkowskie dla Związku Celowego Powiatów Województwa Zachodniopomorskiego, Związku Powiatów Polskich oraz Stowarzyszenia Gmin Polskich Euroregionu Pomerania i Stowarzyszenia Dolnoodrzańskiej Inicjatywy Rozwoju Obszarów Wiejskich, sprzątanie pomieszczeń biurowych (część), za użyczenie burs na potrzeby wyjazdu radnych do Prenzlau i artykuły spożywcze na planowane spotkania radnych.</t>
  </si>
  <si>
    <t>Wydatki na zadania inwestycyjne:
1.Sprzęt komputerowy i oprogramowanie -  na plan 160.000,00 zł wykonano 5.842,50 zł 
   (oprogramowanie antywirusowe),
2. Zakup samochodu Skoda Roomster - na plan 70.000,00 zł wykonano 53.180,50 zł.</t>
  </si>
  <si>
    <t>Ekwiwalent za pranie odzieży ochronnej, zwrot za okulary korygujące wzrok dla pracowników.</t>
  </si>
  <si>
    <t>w tym nagrody jubileuszowe - 34.334,00 zł;</t>
  </si>
  <si>
    <t>Składki ubezpieczenia społecznego i na Fundusz Pracy.</t>
  </si>
  <si>
    <t xml:space="preserve">      - 760,04 KWh</t>
  </si>
  <si>
    <t xml:space="preserve">      -  726 GJ</t>
  </si>
  <si>
    <t xml:space="preserve">      - 81 532 KWh</t>
  </si>
  <si>
    <r>
      <t xml:space="preserve">      -  1 777 m</t>
    </r>
    <r>
      <rPr>
        <vertAlign val="superscript"/>
        <sz val="9"/>
        <color theme="1"/>
        <rFont val="Arial"/>
        <family val="2"/>
        <charset val="238"/>
      </rPr>
      <t>3</t>
    </r>
  </si>
  <si>
    <r>
      <t xml:space="preserve">      -  410 m</t>
    </r>
    <r>
      <rPr>
        <vertAlign val="superscript"/>
        <sz val="9"/>
        <color theme="1"/>
        <rFont val="Arial"/>
        <family val="2"/>
        <charset val="238"/>
      </rPr>
      <t>3</t>
    </r>
  </si>
  <si>
    <r>
      <t xml:space="preserve">      -  6,0 m</t>
    </r>
    <r>
      <rPr>
        <vertAlign val="superscript"/>
        <sz val="9"/>
        <color theme="1"/>
        <rFont val="Arial"/>
        <family val="2"/>
        <charset val="238"/>
      </rPr>
      <t xml:space="preserve">3  </t>
    </r>
    <r>
      <rPr>
        <sz val="9"/>
        <color theme="1"/>
        <rFont val="Arial"/>
        <family val="2"/>
        <charset val="238"/>
      </rPr>
      <t>+ 39600 litrów (dotyczy opłaty za gospodarowanie odpadami)</t>
    </r>
  </si>
  <si>
    <t xml:space="preserve">    Osiągnięto pełną funkcjonalność w jednostkach ewidencyjnych (Widuchowa, Trzcińsko-Zdrój)</t>
  </si>
  <si>
    <t>Kwalifikacja wojskowa trwała 23 dni robocze (02.03.- 31.03.2015 r.), do której stawiło się 465 osób.</t>
  </si>
  <si>
    <t xml:space="preserve">Rozliczenie delegacji uczestników projektu z 2014 r. pn. "Polsko-niemiecka wymiana doświadczeń w administracji publicznej" </t>
  </si>
  <si>
    <t xml:space="preserve">Udzielona dotacja celowa dla Wodnego Ochotniczego Pogotowia Ratunkowego Oddział Powiatowy w Gryfinie na zwiększenie bezpieczeństwa na akwenach Powiatu Gryfińskiego oraz prowadzenie akcji ratunkowych podczas powodzi oraz innych zagrożeń. </t>
  </si>
  <si>
    <t>Udzielona dotacje podmiotowa dla szkół niepublicznych o uprawnieniach szkół publicznych dla Prywatnego Liceum Ogólnokształcącego w Gryfinie.</t>
  </si>
  <si>
    <t xml:space="preserve">Udzielona dotacja podmiotowa dla szkoły niepublicznej   o uprawnieniach szkoły publicznej dla </t>
  </si>
  <si>
    <t xml:space="preserve"> Niepublicznej Szkoły Zawodowej w Trzcińsku-Zdroju.</t>
  </si>
  <si>
    <t xml:space="preserve"> 1. Modernizacja źródła ciepła w ZSP w Chojnie na plan 29.721,20 zł wydatkowano 28.536,00 zł.
 2. Budowa windy osobowej w budynku ZSP Nr 2 w Gryfinie na plan 300.000,00 zł wydatkowano
     19.680,00 zł.
 Inwestycje planowane do realizacji: termomodernizacja stropodachu na budynku internatu i stołówki w ZSP Nr 2 w Gryfinie (160.000,00 zł), dostosowanie budynku w Nowym Czarnowie na potrzeby edukacyjne - budowa boiska (50.000,00 zł), usuniecie awarii w budynku stołówki w internacie ZSP Nr 2 w Gryfinie (30.000,00 zł).
</t>
  </si>
  <si>
    <t>Opłata koordynacyjna związana z funkcjonowaniem sieci Ośrodka Dokształcania i Doskonalenia Zawodowego w zakresie kształcenia zawodowego młodocianych pracowników na kursach I, II i III stopnia. Planowane środki dla ZSP w Chojnie na realizacje projektu pn. "Od praktyki do pracy 2" w ramach programu Erasmus+ (215.802,89 zł.</t>
  </si>
  <si>
    <t>Planowana adaptacja nieruchomości należącej do Powiatu Gryfińskiego na potrzeby szpitala w celu poprawy jakości opieki medycznej oraz współudział w rozbudowie Szpitala Powiatowego Sp. z o.o. w Gryfinie.</t>
  </si>
  <si>
    <t xml:space="preserve"> 3317 KWh    -  sygnalizacja świetlna.</t>
  </si>
  <si>
    <r>
      <t xml:space="preserve"> 114,3 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 dotyczy opłaty za gospodarowanie odpadami</t>
    </r>
  </si>
  <si>
    <t>Projekty zewnętrzne:. I. "Poprawa bezpieczeństwa ruchu drogowego na ulicy Jagiellońskiej w Chojnie" w ramach Narodowego Programu Przebudowy Dróg Lokalnych</t>
  </si>
  <si>
    <t xml:space="preserve">           Głównie mieszkańcy przy ulicy Jagiellońskiej w Chojnie</t>
  </si>
  <si>
    <t xml:space="preserve">                 3.243.000,00 PLN</t>
  </si>
  <si>
    <t xml:space="preserve">                              -</t>
  </si>
  <si>
    <t xml:space="preserve">       0,7 km drogi z kanalizacją deszczową.</t>
  </si>
  <si>
    <t xml:space="preserve">    Mieszkańcy Gminy Trzcińsko-Zdrój.</t>
  </si>
  <si>
    <t xml:space="preserve">     Przebudowa drogi na odcinku 0,8 km</t>
  </si>
  <si>
    <t xml:space="preserve">                       880.000,00 PLN</t>
  </si>
  <si>
    <t xml:space="preserve">                0,8 km drogi</t>
  </si>
  <si>
    <t>Dotacja dla DPS:  Moryń - 958.132,00 zł,  Dębce - 215.918,00 zł, Trzcińsko-Zdrój - 173.502,00 zł.</t>
  </si>
  <si>
    <t>Planowana realizacja inwestycji w ramach projektu restauracja obiektu zabytkowego DPS w Trzcińsku-Zdroju (2.102.867,96zł),  modernizacja instalacji wodno-kanalizacyjnej budynków DPS w Nowym Czarnowie (100.000,00 zł).</t>
  </si>
  <si>
    <t>Dział 852 - Pomoc społeczna,
rozdział 85205 - Zadania w zakresie przeciwdziałania przemocy w rodzinie</t>
  </si>
  <si>
    <t>Odsetki bankowe od dotacji MPiPS zrealizowanego w 2014 r. projektu "Powiat Gryfiński przeciwko przemocy w rodzinie".</t>
  </si>
  <si>
    <t>Pomoc finansowa w formie dotacji celowej dla Gminy Gryfino - dla rodziny, która straciła dobytek w pożarze w dniu 7.03.2015 r.</t>
  </si>
  <si>
    <t xml:space="preserve">Końcowe rozliczenie projektu " Minimalizacja wykluczenia społecznego" - przekazano dotacje dla gmin Gryfino, Banie, Widuchowa, Moryń, Mieszkowice (docelowo dla OPS)  i zwrócono pozostałość środków do Urzędu Pracy w Szczecinie (13.640,92 zł).
</t>
  </si>
  <si>
    <t xml:space="preserve">                                                           1 podmiot (Gmina Banie)</t>
  </si>
  <si>
    <t>Zakup samochodu osobowego typu mikrobus przystosowanego do przewozu osób niepełnosprawnych realizowany przez gminę.</t>
  </si>
  <si>
    <t>127.551,00 PLN, w tym środki PFRON 80.000,00 zł, pozostałość gmina.</t>
  </si>
  <si>
    <t>Przekazano dotację dla Gminy Banie w 100% (udział PFRON).</t>
  </si>
  <si>
    <t>Przygotowanie dokumentacji formalnej (zawarto umowę).</t>
  </si>
  <si>
    <t>Mikrobus do przewozu osób niepełnosprawnych o 8 miejscach, przystosowany do kotwiczenia wózków inwalidzkich oraz wyposażony w najazdy do wprowadzania wózków inwalidzkich.</t>
  </si>
  <si>
    <t xml:space="preserve">                1 podmioty</t>
  </si>
  <si>
    <t xml:space="preserve">Projekt  zewnętrzny: "Dom z Sercem w Trzcińsku-Zdroju - Restauracja historycznego obiektu zabytkowego" 
</t>
  </si>
  <si>
    <t xml:space="preserve">           1 podmiot</t>
  </si>
  <si>
    <t>Rewaloryzacja budynku Domu Pomocy Społecznej w Trzcińsku-Zdroju przede wszystkim poprzez odnowienie elewacji i rewaloryzację parku i budowę nowego ogrodzenia.</t>
  </si>
  <si>
    <t xml:space="preserve">              2.480.496,82 PLN</t>
  </si>
  <si>
    <t xml:space="preserve">20% wykonania robót budowlanych </t>
  </si>
  <si>
    <t xml:space="preserve">            Wycięto drzewa przewidziane w projekcie do wycinki, wypiaskowano tylna ścianę budynku.</t>
  </si>
  <si>
    <t>Wykonanie szybu windowego, zakup i montaż dźwigu osobowego.</t>
  </si>
  <si>
    <t xml:space="preserve">                   Przygotowanie dokumentacji formalnej (podpisano umowy).</t>
  </si>
  <si>
    <t xml:space="preserve">                    ok. 250.000,00 PLN, w tym środki PFRON 150.000,00 zł, pozostałe gmina</t>
  </si>
  <si>
    <t>Projekt  zewnętrzny II: "Montaż windy przyściennej w budynku Gimnazjum w Chojnie"
w ramach "Programu wyrównywania różnic między regionami II" w obszarze B</t>
  </si>
  <si>
    <t>Udzielona dotacji na zakup mikrobusów przystosowanych do przewozu osób niepełnosprawnych dla Gminy Banie w ramach środków PFRON - 80.000,0 zł oraz planowana dotacja dla Gminy Chojna na montaż windy przyściennej w Gimnazjum w Chojnie (150.000,00 zł).  Planowana do realizacji adaptacja budynku dla potrzeb osób niepełnosprawnych - budynek PSOUU przy ul. Szczecińskiej 33 w Gryfinie (370.000,00 zł) i przebudowa i rozbudowa budynków przy ul. Łużyckiej 82 w Gryfinie - etap I (100.000,00 zł)</t>
  </si>
  <si>
    <t xml:space="preserve">Planowana nieprzewidziane remonty. </t>
  </si>
  <si>
    <t>Planuje się wykonanie dokumentacji związanej z aktualizacją Programu Ochrony Środowiska dla Powiatu, raport z realizacji programu ochrony środowiska za lata 2009-2014, sporządzenie opinii przez biegłego z oględzin drzew przeznaczonych do wycinki oraz wsparcie finansowe działalności kontrolnej w zakresie gospodarki wodnej i ochrony wód (dotacja przyznana dla PZW Szczecin (Społeczna Straż Rybacka).</t>
  </si>
  <si>
    <t>Planowane sfinansowanie nadzoru nad lasami niestanowiącymi własności Skarbu Państwa na terenie Powiatu na podstawie porozumień z Nadleśnictwami Różańsko, Dębno, Myślibórz, Gryfino, Mieszkowice i Chojna.</t>
  </si>
  <si>
    <t>1. Remonty cząstkowe dróg powiatowych (Gm. Banie, Chojna, Trzcińsko-Zdrój, Stare Czarnowo, Widuchowa, Cedynia, Moryń, Mieszkowice) - 154.888,45 zł; remonty miejscowe dróg recyklerem, frezowanie oraz "masą na gorąco" - 73.730,89 zł; remont drogi gruntowej na odc. Zielin-Wierzchlas - 11.685,00 zł; remont studni i naprawa sygnalizacji świetlnej - 8.728,94 zł. Zakup kruszywa - 3.613,86 zł. 
2. Roboty związane z poprawą systemu odwodnienia dróg powiatowych (19.284,66 zł): nr 1374Z Baniewice-Chojna  przy ul. Trakt Pyrzycki (wymiana studzienki ulicznej z osadnikiem, montaż skrzynki z kratą wpustową oraz wymiana zerwanego przykanalika); nr 1401Z Chojna-Białęgi w m. Czartoryja (remont przepustu); nr 1409Z Warnice-Stare Łysogórki w m. Gądno ((remont na przepuście pod drogą) oraz roboty związane z systemem odprowadzania drogi powiatowej nr 1398Z Przyjezierze-Jelenin w m. Mirowo.</t>
  </si>
  <si>
    <t>1. Dotacje dla gmin na bieżące ulic powiatowych (Banie, Cedynia, Chojna, Moryń, Trzcińsko-Zdrój, Mieszkowice) - 92.750,00 zł); utrzymanie dróg i ulic powiatowych: zimowe (181.746,48 zł), bieżące (130.035,37 zł) i w m.Gryfino (24.767,55 zł);  przyjecie i utylizacja wód opadowych, w tym dzierżawa gruntu pod separator - 19.056,59 zł; utrzymanie zieleni przydrożnej (wycinka, podcinka drzew i krzewów, koszenie poboczy, nasadzenia) - 149.917,20 zł; uzupełnienie poboczy i obustronne oczyszczanie pasa drogowego, w tym usługi walcem wibracyjnym - 70.767,25 zł; zakup znaków drogowych, piasku i żarówek oświetlenia ulicznego - 13.228,20 , opłata za gospodarowanie odpadami i komornicza od ściągniętych opłat za zajęcie pasa drogowego - 6.386,88 zł.
2. Poprawa systemu odwodnienia dróg powiatowych Nr 1365Z Chwarstnica - Chwarstnica PKP na odc. ul. Sportowej w m. Chwarstnica i Nr 1409Z - skrzyżowanie z droga pow. Nr 1402Z w m. Białęgi i odc. ul. Flisaczej w Gryfinie (11.654,25 zł);  likwidacja dzikich wysypisk i usuwanie zanieczyszczeń z pasów drogowych (39.989,50 zł).</t>
  </si>
  <si>
    <t>Wydatki dotyczą zadań:poprawa bezpieczeństwa ruchu drogowego na ulicy Jagiellońskiej w Chojnie - 701.019,26 zł (plan 4.249.449,99 zł),poprawa bezpieczeństwa ruchu drogowego m.in. przebudowa i modernizacja dróg stanowiących trasy dojazdowe do szkół, w tym dokumentacja techniczna - 19.329,45 zł (plan 980.000,00 zł), przebudowa ulicy Kolejowej i 9 Maja w Gryfinie - 15.990,00 zł (plan 50.000,00 zł), przebudowa drogi powiatowej 1404Z Trzcińsko-Zdrój-Białęgi, odc. Trzcińsko-Zdrój-Antonowice - 3.000,00 zł (plan 790.897,48 zł). Ponadto plan ujmuje zadania: przebudowa drogi Gryfino-Linie, w tym odc. pozamiejski oraz rondo na ulicy Armii Krajowej (1.295.598,04 zł), przebudowa drogi Szczecin-Binowo (600.000,00 zł, roboty drogowe na drogach powiatowych w Gminie Mieszkowice, przebudowa chodników, modernizacja nawierzchni (300.000,00), przebudowa przepustu w m. Rurka (20.000,00 zł), przebudowa chodników w ciągach dróg powiatowych na terenie gmin (planowana dotacja  - 150.000,00 zł), pomoc finansowa dla Gminy Gryfino na budowę drogi technologicznej Czepino - Żabnica (4.674,00 zł).</t>
  </si>
  <si>
    <r>
      <rPr>
        <sz val="7.5"/>
        <rFont val="Arial"/>
        <family val="2"/>
        <charset val="238"/>
      </rPr>
      <t xml:space="preserve">Dotacje na dofinansowanie zadań zleconych do realizacji organizacjom prowadzącym działalność pożytku publicznego z zakresu turystyki: </t>
    </r>
    <r>
      <rPr>
        <sz val="8"/>
        <rFont val="Arial"/>
        <family val="2"/>
        <charset val="238"/>
      </rPr>
      <t xml:space="preserve">
 1.</t>
    </r>
    <r>
      <rPr>
        <sz val="7.5"/>
        <rFont val="Arial"/>
        <family val="2"/>
        <charset val="238"/>
      </rPr>
      <t xml:space="preserve"> "Gryfińskie Rajdy Rowerowe - 20 tras na XX-lecie" (Międzyszkolny klub sportowy HERMES Gryfino" - 
       3.774,00 zł,  
 2. "Młodzi podróżnicy odkrywają niezwykłe miejsca Powiatu Gryfińskiego" (Uczniowski klub Sportowy "Orlik" 
      Trzcińsko-Zdrój - 967,00 zł,</t>
    </r>
    <r>
      <rPr>
        <sz val="8"/>
        <rFont val="Arial"/>
        <family val="2"/>
        <charset val="238"/>
      </rPr>
      <t xml:space="preserve">
 3.</t>
    </r>
    <r>
      <rPr>
        <sz val="7"/>
        <rFont val="Arial"/>
        <family val="2"/>
        <charset val="238"/>
      </rPr>
      <t xml:space="preserve"> " 9. Gryfiński Festiwal Miejsc I  Podróży "Włóczykij"  (Stowarzyszenie "Republika Międzyodrza" Gryfino)  -
         7.000,00 zł,
 4. "Żyj aktywnie poprzez turystykę z mapą i kompasem" (Polskie Stowarzyszenie na Rzecz Osób z Upośledzeniem
      Umysłowym Koło w Gryfinie) - 1.048,00 zł.</t>
    </r>
  </si>
  <si>
    <r>
      <t xml:space="preserve">     - 30,7 m</t>
    </r>
    <r>
      <rPr>
        <vertAlign val="superscript"/>
        <sz val="9"/>
        <color theme="1"/>
        <rFont val="Arial"/>
        <family val="2"/>
        <charset val="238"/>
      </rPr>
      <t xml:space="preserve">3 </t>
    </r>
    <r>
      <rPr>
        <sz val="9"/>
        <color theme="1"/>
        <rFont val="Arial"/>
        <family val="2"/>
        <charset val="238"/>
      </rPr>
      <t>+ 5040 litrów (dotyczy opłaty za gospodarowanie odpadami)</t>
    </r>
  </si>
  <si>
    <t>Projekt zewnętrzny: Utworzenie inicjalnych baz danych geodezyjnej ewidencji sieci uzbrojenia terenu GESUT i baz danych obiektów topograficznych BDOT500"</t>
  </si>
  <si>
    <t>1) finansowanie zadań Wydziału Komunikacji i Transportu (zakup tablic rejestracyjnych i za
    wytworzone druki komunikacyjne, opłata telekomunikacyjna między Wydz. w Gryfinie i Filią
    w Chojnie, finansowanie publicznych linii autobusowych, opłaty za holowanie i usuwanie 
    pojazdów z dróg oraz za prowadzenie parkingu strzeżonego) - 379.285,68 zł;
2) wydatki administracyjno-kancelaryjne (usługi pocztowe, obsługa prawna, szkolenia 
    pracowników, paliwo i części do samochodów oraz przeglądy samochodów, ubezpieczenia,
    ubezpieczenie mienia, materiały biurowe, tusze i tonery, obsługa i naprawy kserokopiarek, 
    usługi telekomunikacyjne, konserwacja telefonów i systemu alarmowego, podróże 
    służbowe, zakup pieczątek, wody, książek, prenumerata gazet - 273.362,69 zł;
3) odpis na Zakładowy Fundusz Świadczeń Socjalnych pracowników i wpłata na Państwowy 
    Fundusz Rehabilitacji Osób Niepełnosprawnych - 115.105,41 zł;
4) utrzymanie budynków administracyjnych (usługi porządkowe, ochrona obiektów, opłata za
    użytkowanie wieczyste, czyszczenie wentylacji, drobne materiały do napraw - 64.875,84 zł;
5) wydatki związane z systemem informatycznych w Starostwie (aktualizacje oprogramowań 
    użytkowanych przez Starostwo, abonament usługi dostępu do internetu i usługi 
    hostingowej, tj. zarządzanie stroną promocyjną, Biuletynu Informacji Publicznej, pocztą 
    elektroniczną - 47.749,59 zł; 
6) finansowanie zadań Geologa Powiatowego i opłaty za wprowadzanie ścieków do wód lub 
    ziemi do Urzędu Marszałkowskiego  - 6.554,00 zł.</t>
  </si>
  <si>
    <t xml:space="preserve">Wynagrodzenia Powiatowej Komisji Lekarskiej. Zatrudniono 1 lekarza, 1 osobę średniego personelu medycznego, 4 pisarki, 1 sekretarza PKL i osobę do prac świetlicowych.
Na badania specjalistyczne i obserwacje szpitalne osób podlegających kwalifikacji wojskowej przekazano 1.000,00 zł, które zwrócono do ZUW, gdyż nikt nie został skierowany. </t>
  </si>
  <si>
    <t>Nagrody dla zwycięzców zawodów konkursowych (puchary, statuetki, upominki itp.), miedzy innymi dla uczestników akcji PAT, z okazji obchodów 60-lecia Klubu Sportowego Rybak Wełtyń. Udział przedsiębiorców w targach INKONTAKT 2015 w Schwedt (3.000,00 zł), uświetnienie uroczystości  wmurowania kamienia węgielnego pod budowę nowej siedziby KPP w Gryfinie (catering - 1.500,00 zł), udział UKS-T "Victoria" w Mistrzostwach Polski Juniorów w Tenisie Stołowym (dofinansowanie wyżywienia - 600,00 zł), prelekcja nt. na temat turystyki - 600,00 zł.</t>
  </si>
  <si>
    <t>Elewacja budynku zostanie poddana całkowitemu odnowieniu, zostanie przywrócony pierwotny wygląd. Zostanie wybudowane nowe ogrodzenie, ogród zostanie odnowiony (przewidziane nasadzenia nowych roślin). Prace prowadzone są pod nadzorem konserwatorskim.</t>
  </si>
  <si>
    <t>Wykonanie windy o udźwigu 600 kg/8 osób z 5 przystankami.</t>
  </si>
  <si>
    <t>Dotacja na realizację porozumienia z Gminą Gryfino o powierzeniu Młodzieżowemu Ośrodkowi Sportowemu w Gryfinie wykonywania zadań o charakterze ponadgminnym w zakresie kultury fizycznej (kształtować i promować nawyki czynnego wypoczynku oraz podnosić sprawność fizyczną dzieci i młodzieży poprzez organizację współzawodnictwa sportowego na szczeblu powiatowym).</t>
  </si>
  <si>
    <t xml:space="preserve">
1. Modernizacja źródła ciepła w: SOSW w Chojnie na plan 32.525,60 zł wydatkowano 16.654,20 zł. Planuje się przebudowę budynku Sali gimnastycznej przy ul. Podmurze 4 w SOSW w Chojnie (340.000,00 zł) i przebudowę, rozbudowę, nadbudowę zespołu budynków w SOSW w Chojnie - termomodernizacja budynku internatu i dokumentacja techniczna (220.000,00 zł).</t>
  </si>
  <si>
    <t>Planowana dotacje związane z usuwaniem azbestu pokryć dachowych budynków budowlanych położonych na terenie Powiatu oraz dotacje związane z zakupem i montażem ekologicznych urządzeń grzewczych (dla osób fizycznych).</t>
  </si>
  <si>
    <t>Dotacje dla gmin: Gryfino i Chojna, z przeznaczeniem na realizację zawartych porozumień dotyczących powierzenia zadań z zakresu powiatowej biblioteki publicznej oraz pomoc finansowa dla 7 gmin (Banie, Cedynia, Mieszkowice, Moryń, Stare Czarnowo, Trzcińsko-Zdrój, Widuchowa) z przeznaczeniem na zakup i uzupełnienie zbiorów bibliotecznych.</t>
  </si>
  <si>
    <t>Dofinansowanie prac remontowych i konserwatorskich obiektów zabytkowych na: 
1. Konserwację i restaurację przy instrumencie muzycznym - organach wraz z prospektem organowym w kościele parafialnym pw. Narodzenia NMP w Zielinie  - 21.000,00 zł.
 2. remont i konserwacja wieży zabytkowego kościoła pw. przemienienia Pańskiego w Mieszkowicach - 21.000,00 zł.
 3. Remont wieży kościoła pw. Św. Józefa w Krzymowie  - 23.000,00 zł.</t>
  </si>
  <si>
    <t xml:space="preserve">Dotacje na dofinansowanie zadania z zakresu turystyki w drodze otwartego konkursu ofert: 
1."Wspólne koncertowanie - Siejmy radość" (Zgromadzenie Sióstr benedyktynek Samarytanek
    Krzyża Chrystusowego) - 1.394,00 zł. 
 2. Konferencja naukowa "Uniwersytety Trzeciego Wieku na Pograniczach" (Gryfiński Uniwersytet 
     Trzeciego Wieku) - 5.615,00 zł.
3.  "Dzień Godności Osoby" (Polskie Stowarzyszenie na Rzecz Osób z Upośledzeniem Umysłowym 
       Koło w Gryfinie) - 1.790,00 zł.
4. "Tajemnice Cedyni - gra miejska" (Stowarzyszenie Historyczno-Kulturalne TERRA INCOGNITA") - 
      2.099,80 zł.
5. 'Cienie zapomnianych kultur 2015 w Kołbaczu" *(Stowarzyszenie Spichlerz Sztuki) - 2.904,00 zł.
    </t>
  </si>
  <si>
    <t>Zadanie zlecone. Planowane środki na dokończenie zadania polegającego na wykonaniu dokumentacji technicznej oraz uzyskania koniecznych decyzji administracyjnych na wykonanie rurociągu oraz obniżenie i stabilizacje wód jeziora Orzechów.</t>
  </si>
  <si>
    <t>Rezerwa ogólna budżetu - 235.305,33 zł i rezerwy celowe na zadania z zakresu: oświaty i wychowania - 115.389,67 zł, edukacji - 136.924,61 zł, pomocy społecznej - 42.160,00 zł, 
zarządzania kryzysowego - 99.000,00 zł i kultury fizycznej - 30.000,00 zł.</t>
  </si>
  <si>
    <t xml:space="preserve">Dotacje na dofinansowanie zadań z zakresu sportu: 
1. 'Bądźmy aktywni - powiatowe rozgrywki w tenisie stołowym dla Osób Niepełnosprawnych" 
     (Stowarzyszenie na Rzecz Osób Niepełnosprawnych "Promyk w Goszkowie - 2.251,00 zł.
 2. "Sobota bokserska" (Klub Bokserski GARDA w Chojnie - 10.447,00 zł.
 3."IX Runda Mistrzostw Strefy Polski Zachodniej w Motocrossie " (Klub Motorowy w Chojnie) - 
      4.342,00 zł. 
4. "Mistrzostwa Szkół Podstawowych Powiatu Gryfińskiego (Uczniowski Klub Pływacki MARLIN w 
      Gryfinie) - 1.979,00 zł.
 5. "Współorganizacja turnieju piłki siatkowej plażowej" (Stowarzyszenie Turystyczno-Sportowe 
        'Kontra" Banie) - 1.186,00 zł. </t>
  </si>
  <si>
    <t>Ogólnopolski Turniej Wiedzy Pożarniczej (puchary, medale) - 1.499,64 zł, obchody Dnia Strażaka (oprawa muzyczna) - 1.500,00 zł, eliminacje powiatowe Ogólnopolskiego Turnieju Wiedzy o Bezpieczeństwie Ruchu Drogowego (nagrody) - 999,99 zł.</t>
  </si>
  <si>
    <t xml:space="preserve">Projekt  zewnętrzny I:  Zakup mikrobusu przystosowanego do przewozu osób niepełnosprawnych dla Gminy Banie"
 w ramach  "Programu wyrównywania różnic między regionami II" w obszarze D </t>
  </si>
  <si>
    <t>Serwis windy i wentylacji oraz konserwacja sprzętu ppoż., nożyc spalinowych, drobne naprawy w budynkach administracyjnych (7.567,30 zł); naprawa i konserwacja telefonów i kserokopiarek (5.296,05 zł); serwis sprzętu komputerowego do składania zamówień drogą teleinformatyczną na wytworzenie praw jazdy, dowodów rejestracyjnych i innych druków komunikacyjnych, przeglądy klimatyzacji i macierzy dysków w serwerowniach oraz akcesoria komputerowe (6.792,72 zł).</t>
  </si>
  <si>
    <t>Zobowiązania i należności Starostwa Powiatowego w Gryfinie 
na dzień  30 czerwca 2015 r.</t>
  </si>
  <si>
    <t>Lp.</t>
  </si>
  <si>
    <t>Zobowiązania*</t>
  </si>
  <si>
    <t>w tym:</t>
  </si>
  <si>
    <t>Kwota</t>
  </si>
  <si>
    <t>wymagalne</t>
  </si>
  <si>
    <t>1.</t>
  </si>
  <si>
    <r>
      <t>Zobowiązania z tytułu dostaw, robót i usług,</t>
    </r>
    <r>
      <rPr>
        <i/>
        <sz val="11"/>
        <color theme="1"/>
        <rFont val="Calibri"/>
        <family val="2"/>
        <charset val="238"/>
        <scheme val="minor"/>
      </rPr>
      <t xml:space="preserve"> z tego:</t>
    </r>
  </si>
  <si>
    <r>
      <t xml:space="preserve"> - inwestycje </t>
    </r>
    <r>
      <rPr>
        <i/>
        <sz val="10"/>
        <color theme="1"/>
        <rFont val="Calibri"/>
        <family val="2"/>
        <charset val="238"/>
        <scheme val="minor"/>
      </rPr>
      <t>(Przbudowa drogi powiatowej 1350Z Szczecin-Żelisławiec, Poprawa bezpieczeństwa ruchu drogowego na ul. Jagiellońskiej w Chojnie wraz z budowa kanalizacji sanitarnej)</t>
    </r>
  </si>
  <si>
    <t xml:space="preserve"> - bieżące utrzymanie  dróg i ulic powiatowych, cząstkowe remonty grysami, koszenie poboczy, oczyszczanie pasa drogowego, odwodnienie dróg powiatowych, likwidacja wysypisk, utylizacja nieczystosci stałych)
   </t>
  </si>
  <si>
    <t xml:space="preserve"> - tablice rejestracyjne i druki komunikacyjne, holowanie pojazdów i 
   umieszczenie na parkingu strzeżonym,</t>
  </si>
  <si>
    <t xml:space="preserve"> - energia elektryczna i cieplna, woda, kanalizacja, odpady stałe, 
   sprzątanie pomieszczeń i prace porządkowe wokół budynków,
   ubezpieczenia i dozór techniczny, serwis windy i klimatyzacji,</t>
  </si>
  <si>
    <t xml:space="preserve"> - serwis kserokopiarek i oprogramowania, usługi telekomunikacyjne, meble, materiały biurowe, cząści do samochodów, paliwo, ogłoszenia, artykuły spożywcze,</t>
  </si>
  <si>
    <t xml:space="preserve"> - organizacja "Białych Sobót" przez Szpital Powiatowy Sp. z o.o.,</t>
  </si>
  <si>
    <t>2.</t>
  </si>
  <si>
    <t>Zobowiązania publiczno - prawne, w tym z tytułu:</t>
  </si>
  <si>
    <t xml:space="preserve"> - składek społecznych pracowników (ZUS)</t>
  </si>
  <si>
    <t xml:space="preserve"> - podatku dochodowego od osób fizycznych</t>
  </si>
  <si>
    <t xml:space="preserve">  - podatku od towarów i usług (VAT) do Urzędu Skarbowego</t>
  </si>
  <si>
    <t xml:space="preserve"> - wpłat PFRON</t>
  </si>
  <si>
    <t xml:space="preserve"> - opłata z tytułu gospodarowania odpadami</t>
  </si>
  <si>
    <t xml:space="preserve"> - podatek od nieruchomości</t>
  </si>
  <si>
    <t>3.</t>
  </si>
  <si>
    <t>Zobowiązania z tytułu rozliczeń finansowych, z pracownikami  i inne rozrachunki:</t>
  </si>
  <si>
    <r>
      <t xml:space="preserve"> </t>
    </r>
    <r>
      <rPr>
        <sz val="9"/>
        <color theme="1"/>
        <rFont val="Calibri"/>
        <family val="2"/>
        <charset val="238"/>
        <scheme val="minor"/>
      </rPr>
      <t>- II rata odpisu na ZFŚS</t>
    </r>
  </si>
  <si>
    <t xml:space="preserve"> - nadzór nad lasami (porozumienia z nadlesnictwami)</t>
  </si>
  <si>
    <t xml:space="preserve"> - świadczenia rentowe</t>
  </si>
  <si>
    <t xml:space="preserve"> - sumy do wyjaśnienia i rozliczenia, w tym z tytułu groszy w VAT,</t>
  </si>
  <si>
    <t>4.</t>
  </si>
  <si>
    <t xml:space="preserve">Zobowiązania depozytowe: </t>
  </si>
  <si>
    <t xml:space="preserve"> - należyte wykonanie umów wraz z naliczonymi odsetkami od środków 
    pieniężnych</t>
  </si>
  <si>
    <t xml:space="preserve"> - wpłacone wadia wraz z naliczonymi odsetkami od środków pieniężnych</t>
  </si>
  <si>
    <t xml:space="preserve"> - czynsz dzierżawny za obwody łowieckie </t>
  </si>
  <si>
    <t xml:space="preserve"> - sumy do wyjaśnienia (zwrot środków kontrahenta )</t>
  </si>
  <si>
    <t>5.</t>
  </si>
  <si>
    <t>Zobowiązania z tytułu nadpłat dochodów:</t>
  </si>
  <si>
    <t xml:space="preserve"> - publicznoprawnych</t>
  </si>
  <si>
    <t xml:space="preserve"> - cywilnoprawnych</t>
  </si>
  <si>
    <r>
      <t xml:space="preserve"> - opłaty za czynności geodezyjne i kartograficzne,</t>
    </r>
    <r>
      <rPr>
        <b/>
        <sz val="9"/>
        <color theme="1"/>
        <rFont val="Calibri"/>
        <family val="2"/>
        <charset val="238"/>
        <scheme val="minor"/>
      </rPr>
      <t xml:space="preserve"> </t>
    </r>
    <r>
      <rPr>
        <sz val="9"/>
        <color theme="1"/>
        <rFont val="Calibri"/>
        <family val="2"/>
        <charset val="238"/>
        <scheme val="minor"/>
      </rPr>
      <t xml:space="preserve">udzielenie informacji
    oraz wykonanie wyrysów i wypisów z operatu ewidencyjnego łącznie z 
    odsetkami za nieterminowe regulowanie należności </t>
    </r>
  </si>
  <si>
    <t>Razem</t>
  </si>
  <si>
    <t>Należności*</t>
  </si>
  <si>
    <t>Powiatowe należności budżetowe wraz z odsetkami, w tym:</t>
  </si>
  <si>
    <t xml:space="preserve"> - należności publicznoprawne, w tym opłaty na zajecie pasa drogowego</t>
  </si>
  <si>
    <t xml:space="preserve"> - należności cywilnoprawne (m.in.czynsz najmu i dzierżawy, za media)</t>
  </si>
  <si>
    <r>
      <t>Opłaty za czynności geodezyjne i kartograficzne</t>
    </r>
    <r>
      <rPr>
        <b/>
        <sz val="9"/>
        <color theme="1"/>
        <rFont val="Calibri"/>
        <family val="2"/>
        <charset val="238"/>
        <scheme val="minor"/>
      </rPr>
      <t xml:space="preserve">, </t>
    </r>
    <r>
      <rPr>
        <sz val="9"/>
        <color theme="1"/>
        <rFont val="Calibri"/>
        <family val="2"/>
        <charset val="238"/>
        <scheme val="minor"/>
      </rPr>
      <t xml:space="preserve">udzielenie informacji oraz wykonanie wyrysów i wypisów z operatu ewidencyjnego łącznie z odsetkami za nieterminowe regulowanie należności </t>
    </r>
  </si>
  <si>
    <r>
      <t>Należności długoterminowe (</t>
    </r>
    <r>
      <rPr>
        <i/>
        <sz val="9"/>
        <color theme="1"/>
        <rFont val="Calibri"/>
        <family val="2"/>
        <charset val="238"/>
        <scheme val="minor"/>
      </rPr>
      <t>opłaty za zajecie pasa drogowego, sprzedaż nieruchomości kapitał rezerwowy Szpital Powiatowy Sp. z o.o., ugoda sadowa z lekarzami, przekształcenie prawa użytkowania wieczystego w prawo własności),)</t>
    </r>
  </si>
  <si>
    <t xml:space="preserve">Dotacje budżetowe udzielone -  do rozliczenia </t>
  </si>
  <si>
    <t>Należności z tytułu wydatków budżetowych (faktury korektu za energie elektryczną i dostawy, kaucja za butle, zaliczki pracowników oraz nawiązki sądowe i naliczone wynagrodzenie płatnika,</t>
  </si>
  <si>
    <t>6.</t>
  </si>
  <si>
    <t>Należności ZFŚS (II rata odpisu na ZFŚS, pożyczki mieszkaniowe pracowników )</t>
  </si>
  <si>
    <t>* bez należności (51.220,34) i zobowiązań (653.728,68) wątpliwych zlikwidowanych SPZOZ</t>
  </si>
</sst>
</file>

<file path=xl/styles.xml><?xml version="1.0" encoding="utf-8"?>
<styleSheet xmlns="http://schemas.openxmlformats.org/spreadsheetml/2006/main">
  <numFmts count="1">
    <numFmt numFmtId="43" formatCode="_-* #,##0.00\ _z_ł_-;\-* #,##0.00\ _z_ł_-;_-* &quot;-&quot;??\ _z_ł_-;_-@_-"/>
  </numFmts>
  <fonts count="42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sz val="7.5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1"/>
      <color theme="1"/>
      <name val="Times New Roman"/>
      <family val="1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i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9"/>
      <color rgb="FFFF0000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9"/>
      <name val="Arial"/>
      <family val="2"/>
      <charset val="238"/>
    </font>
    <font>
      <i/>
      <sz val="8"/>
      <name val="Arial"/>
      <family val="2"/>
      <charset val="238"/>
    </font>
    <font>
      <b/>
      <sz val="7"/>
      <color theme="1"/>
      <name val="Arial"/>
      <family val="2"/>
      <charset val="238"/>
    </font>
    <font>
      <sz val="7.5"/>
      <name val="Arial"/>
      <family val="2"/>
      <charset val="238"/>
    </font>
    <font>
      <sz val="7"/>
      <name val="Arial"/>
      <family val="2"/>
      <charset val="238"/>
    </font>
    <font>
      <vertAlign val="superscript"/>
      <sz val="9"/>
      <name val="Arial"/>
      <family val="2"/>
      <charset val="238"/>
    </font>
    <font>
      <b/>
      <sz val="13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i/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gray125">
        <bgColor auto="1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3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1" xfId="0" applyFont="1" applyBorder="1" applyAlignment="1">
      <alignment horizontal="center"/>
    </xf>
    <xf numFmtId="4" fontId="7" fillId="0" borderId="1" xfId="0" applyNumberFormat="1" applyFont="1" applyBorder="1"/>
    <xf numFmtId="4" fontId="5" fillId="0" borderId="1" xfId="0" applyNumberFormat="1" applyFont="1" applyBorder="1"/>
    <xf numFmtId="4" fontId="4" fillId="2" borderId="1" xfId="0" applyNumberFormat="1" applyFont="1" applyFill="1" applyBorder="1" applyAlignment="1">
      <alignment vertical="center"/>
    </xf>
    <xf numFmtId="0" fontId="6" fillId="0" borderId="4" xfId="0" applyFont="1" applyBorder="1"/>
    <xf numFmtId="0" fontId="3" fillId="0" borderId="4" xfId="0" applyFont="1" applyBorder="1"/>
    <xf numFmtId="0" fontId="2" fillId="2" borderId="4" xfId="0" applyFont="1" applyFill="1" applyBorder="1" applyAlignment="1">
      <alignment vertical="center"/>
    </xf>
    <xf numFmtId="0" fontId="3" fillId="0" borderId="1" xfId="0" applyFont="1" applyBorder="1"/>
    <xf numFmtId="0" fontId="3" fillId="0" borderId="7" xfId="0" applyFont="1" applyBorder="1"/>
    <xf numFmtId="0" fontId="8" fillId="0" borderId="1" xfId="0" applyFont="1" applyBorder="1"/>
    <xf numFmtId="4" fontId="5" fillId="0" borderId="4" xfId="0" applyNumberFormat="1" applyFont="1" applyBorder="1"/>
    <xf numFmtId="0" fontId="3" fillId="0" borderId="9" xfId="0" applyFont="1" applyBorder="1"/>
    <xf numFmtId="0" fontId="3" fillId="0" borderId="3" xfId="0" applyFont="1" applyBorder="1"/>
    <xf numFmtId="4" fontId="5" fillId="0" borderId="1" xfId="0" applyNumberFormat="1" applyFont="1" applyFill="1" applyBorder="1" applyAlignment="1">
      <alignment horizontal="center"/>
    </xf>
    <xf numFmtId="4" fontId="7" fillId="0" borderId="7" xfId="0" applyNumberFormat="1" applyFont="1" applyBorder="1"/>
    <xf numFmtId="0" fontId="3" fillId="0" borderId="10" xfId="0" applyFont="1" applyBorder="1"/>
    <xf numFmtId="0" fontId="3" fillId="0" borderId="12" xfId="0" applyFont="1" applyBorder="1"/>
    <xf numFmtId="4" fontId="7" fillId="0" borderId="1" xfId="0" applyNumberFormat="1" applyFont="1" applyBorder="1"/>
    <xf numFmtId="0" fontId="3" fillId="0" borderId="6" xfId="0" applyFont="1" applyBorder="1"/>
    <xf numFmtId="4" fontId="4" fillId="2" borderId="8" xfId="0" applyNumberFormat="1" applyFont="1" applyFill="1" applyBorder="1" applyAlignment="1">
      <alignment horizontal="right" vertical="center"/>
    </xf>
    <xf numFmtId="0" fontId="3" fillId="0" borderId="7" xfId="0" applyFont="1" applyBorder="1"/>
    <xf numFmtId="0" fontId="8" fillId="0" borderId="4" xfId="0" applyFont="1" applyBorder="1"/>
    <xf numFmtId="0" fontId="3" fillId="2" borderId="1" xfId="0" applyFont="1" applyFill="1" applyBorder="1"/>
    <xf numFmtId="4" fontId="3" fillId="0" borderId="1" xfId="0" applyNumberFormat="1" applyFont="1" applyFill="1" applyBorder="1"/>
    <xf numFmtId="4" fontId="8" fillId="0" borderId="1" xfId="0" applyNumberFormat="1" applyFont="1" applyFill="1" applyBorder="1"/>
    <xf numFmtId="0" fontId="6" fillId="0" borderId="1" xfId="0" applyFont="1" applyBorder="1"/>
    <xf numFmtId="4" fontId="5" fillId="0" borderId="1" xfId="0" applyNumberFormat="1" applyFont="1" applyBorder="1" applyAlignment="1">
      <alignment vertical="center"/>
    </xf>
    <xf numFmtId="0" fontId="9" fillId="0" borderId="4" xfId="0" applyFont="1" applyBorder="1" applyAlignment="1">
      <alignment vertical="center"/>
    </xf>
    <xf numFmtId="4" fontId="7" fillId="0" borderId="7" xfId="0" applyNumberFormat="1" applyFont="1" applyBorder="1" applyAlignment="1">
      <alignment vertical="center"/>
    </xf>
    <xf numFmtId="0" fontId="3" fillId="0" borderId="3" xfId="0" applyFont="1" applyBorder="1"/>
    <xf numFmtId="0" fontId="3" fillId="0" borderId="5" xfId="0" applyFont="1" applyBorder="1"/>
    <xf numFmtId="4" fontId="7" fillId="0" borderId="1" xfId="0" applyNumberFormat="1" applyFont="1" applyBorder="1"/>
    <xf numFmtId="4" fontId="4" fillId="2" borderId="8" xfId="0" applyNumberFormat="1" applyFont="1" applyFill="1" applyBorder="1" applyAlignment="1">
      <alignment horizontal="right" vertical="center"/>
    </xf>
    <xf numFmtId="0" fontId="9" fillId="0" borderId="1" xfId="0" applyFont="1" applyBorder="1" applyAlignment="1">
      <alignment horizontal="center"/>
    </xf>
    <xf numFmtId="4" fontId="8" fillId="0" borderId="1" xfId="0" applyNumberFormat="1" applyFont="1" applyBorder="1" applyAlignment="1">
      <alignment horizontal="center"/>
    </xf>
    <xf numFmtId="0" fontId="3" fillId="0" borderId="3" xfId="0" applyFont="1" applyFill="1" applyBorder="1"/>
    <xf numFmtId="0" fontId="3" fillId="0" borderId="4" xfId="0" applyFont="1" applyFill="1" applyBorder="1"/>
    <xf numFmtId="4" fontId="5" fillId="0" borderId="8" xfId="0" applyNumberFormat="1" applyFont="1" applyBorder="1" applyAlignment="1">
      <alignment horizontal="center"/>
    </xf>
    <xf numFmtId="4" fontId="5" fillId="0" borderId="4" xfId="0" applyNumberFormat="1" applyFont="1" applyBorder="1" applyAlignment="1">
      <alignment vertical="center"/>
    </xf>
    <xf numFmtId="0" fontId="3" fillId="0" borderId="2" xfId="0" applyFont="1" applyBorder="1"/>
    <xf numFmtId="0" fontId="3" fillId="0" borderId="1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1" fontId="5" fillId="0" borderId="1" xfId="0" applyNumberFormat="1" applyFont="1" applyBorder="1" applyAlignment="1">
      <alignment horizontal="center"/>
    </xf>
    <xf numFmtId="4" fontId="7" fillId="0" borderId="6" xfId="0" applyNumberFormat="1" applyFont="1" applyBorder="1"/>
    <xf numFmtId="4" fontId="5" fillId="0" borderId="3" xfId="0" applyNumberFormat="1" applyFont="1" applyBorder="1"/>
    <xf numFmtId="4" fontId="5" fillId="0" borderId="3" xfId="0" applyNumberFormat="1" applyFont="1" applyBorder="1" applyAlignment="1">
      <alignment vertical="center"/>
    </xf>
    <xf numFmtId="0" fontId="3" fillId="2" borderId="7" xfId="0" applyFont="1" applyFill="1" applyBorder="1"/>
    <xf numFmtId="0" fontId="6" fillId="0" borderId="7" xfId="0" applyFont="1" applyBorder="1"/>
    <xf numFmtId="4" fontId="5" fillId="0" borderId="11" xfId="0" applyNumberFormat="1" applyFont="1" applyBorder="1"/>
    <xf numFmtId="0" fontId="6" fillId="0" borderId="1" xfId="0" applyFont="1" applyBorder="1" applyAlignment="1"/>
    <xf numFmtId="4" fontId="7" fillId="0" borderId="1" xfId="0" applyNumberFormat="1" applyFont="1" applyBorder="1" applyAlignment="1">
      <alignment vertical="center"/>
    </xf>
    <xf numFmtId="0" fontId="6" fillId="0" borderId="8" xfId="0" applyFont="1" applyBorder="1"/>
    <xf numFmtId="4" fontId="5" fillId="0" borderId="7" xfId="0" applyNumberFormat="1" applyFont="1" applyBorder="1"/>
    <xf numFmtId="0" fontId="3" fillId="0" borderId="4" xfId="0" applyFont="1" applyBorder="1" applyAlignment="1">
      <alignment vertical="center"/>
    </xf>
    <xf numFmtId="4" fontId="5" fillId="0" borderId="11" xfId="0" applyNumberFormat="1" applyFont="1" applyBorder="1" applyAlignment="1">
      <alignment vertical="center"/>
    </xf>
    <xf numFmtId="4" fontId="5" fillId="0" borderId="7" xfId="0" applyNumberFormat="1" applyFont="1" applyBorder="1" applyAlignment="1">
      <alignment vertical="center"/>
    </xf>
    <xf numFmtId="0" fontId="6" fillId="0" borderId="1" xfId="0" applyFont="1" applyBorder="1" applyAlignment="1">
      <alignment vertical="top" wrapText="1"/>
    </xf>
    <xf numFmtId="0" fontId="3" fillId="0" borderId="3" xfId="0" applyFont="1" applyBorder="1" applyAlignment="1">
      <alignment vertical="center"/>
    </xf>
    <xf numFmtId="0" fontId="2" fillId="2" borderId="1" xfId="0" applyFont="1" applyFill="1" applyBorder="1" applyAlignment="1">
      <alignment horizontal="center"/>
    </xf>
    <xf numFmtId="0" fontId="3" fillId="0" borderId="7" xfId="0" applyFont="1" applyBorder="1"/>
    <xf numFmtId="0" fontId="3" fillId="2" borderId="1" xfId="0" applyFont="1" applyFill="1" applyBorder="1" applyAlignment="1">
      <alignment horizontal="center"/>
    </xf>
    <xf numFmtId="0" fontId="11" fillId="0" borderId="1" xfId="0" applyFont="1" applyBorder="1" applyAlignment="1">
      <alignment wrapText="1"/>
    </xf>
    <xf numFmtId="4" fontId="9" fillId="0" borderId="7" xfId="0" applyNumberFormat="1" applyFont="1" applyBorder="1"/>
    <xf numFmtId="4" fontId="3" fillId="0" borderId="4" xfId="0" applyNumberFormat="1" applyFont="1" applyBorder="1" applyAlignment="1">
      <alignment vertical="center"/>
    </xf>
    <xf numFmtId="4" fontId="3" fillId="0" borderId="1" xfId="0" applyNumberFormat="1" applyFont="1" applyBorder="1" applyAlignment="1">
      <alignment vertical="center"/>
    </xf>
    <xf numFmtId="4" fontId="4" fillId="2" borderId="1" xfId="0" applyNumberFormat="1" applyFont="1" applyFill="1" applyBorder="1" applyAlignment="1">
      <alignment horizontal="right" vertical="center"/>
    </xf>
    <xf numFmtId="4" fontId="5" fillId="0" borderId="1" xfId="0" applyNumberFormat="1" applyFont="1" applyBorder="1" applyAlignment="1">
      <alignment horizontal="center" vertical="center"/>
    </xf>
    <xf numFmtId="0" fontId="13" fillId="0" borderId="0" xfId="0" applyFont="1"/>
    <xf numFmtId="4" fontId="3" fillId="0" borderId="0" xfId="0" applyNumberFormat="1" applyFont="1" applyBorder="1"/>
    <xf numFmtId="4" fontId="2" fillId="2" borderId="1" xfId="0" applyNumberFormat="1" applyFont="1" applyFill="1" applyBorder="1"/>
    <xf numFmtId="4" fontId="3" fillId="0" borderId="1" xfId="0" applyNumberFormat="1" applyFont="1" applyBorder="1"/>
    <xf numFmtId="4" fontId="5" fillId="0" borderId="1" xfId="0" applyNumberFormat="1" applyFont="1" applyBorder="1"/>
    <xf numFmtId="0" fontId="6" fillId="0" borderId="1" xfId="0" applyFont="1" applyBorder="1" applyAlignment="1">
      <alignment wrapText="1"/>
    </xf>
    <xf numFmtId="0" fontId="3" fillId="0" borderId="8" xfId="0" applyFont="1" applyBorder="1"/>
    <xf numFmtId="4" fontId="4" fillId="2" borderId="7" xfId="0" applyNumberFormat="1" applyFont="1" applyFill="1" applyBorder="1" applyAlignment="1">
      <alignment horizontal="right" vertical="center"/>
    </xf>
    <xf numFmtId="4" fontId="4" fillId="2" borderId="8" xfId="0" applyNumberFormat="1" applyFont="1" applyFill="1" applyBorder="1" applyAlignment="1">
      <alignment horizontal="right" vertical="center"/>
    </xf>
    <xf numFmtId="0" fontId="3" fillId="0" borderId="3" xfId="0" applyFont="1" applyBorder="1" applyAlignment="1">
      <alignment vertical="center"/>
    </xf>
    <xf numFmtId="4" fontId="4" fillId="2" borderId="8" xfId="0" applyNumberFormat="1" applyFont="1" applyFill="1" applyBorder="1" applyAlignment="1">
      <alignment horizontal="right" vertical="center"/>
    </xf>
    <xf numFmtId="4" fontId="14" fillId="0" borderId="1" xfId="0" applyNumberFormat="1" applyFont="1" applyFill="1" applyBorder="1"/>
    <xf numFmtId="4" fontId="14" fillId="0" borderId="1" xfId="0" applyNumberFormat="1" applyFont="1" applyBorder="1" applyAlignment="1">
      <alignment vertical="center"/>
    </xf>
    <xf numFmtId="0" fontId="15" fillId="0" borderId="1" xfId="0" applyFont="1" applyBorder="1" applyAlignment="1">
      <alignment wrapText="1"/>
    </xf>
    <xf numFmtId="4" fontId="16" fillId="0" borderId="1" xfId="0" applyNumberFormat="1" applyFont="1" applyBorder="1" applyAlignment="1">
      <alignment vertical="center"/>
    </xf>
    <xf numFmtId="4" fontId="5" fillId="0" borderId="1" xfId="0" applyNumberFormat="1" applyFont="1" applyFill="1" applyBorder="1" applyAlignment="1">
      <alignment vertical="center"/>
    </xf>
    <xf numFmtId="4" fontId="5" fillId="0" borderId="1" xfId="0" applyNumberFormat="1" applyFont="1" applyBorder="1"/>
    <xf numFmtId="0" fontId="17" fillId="2" borderId="1" xfId="0" applyFont="1" applyFill="1" applyBorder="1"/>
    <xf numFmtId="0" fontId="17" fillId="0" borderId="10" xfId="0" applyFont="1" applyBorder="1"/>
    <xf numFmtId="0" fontId="17" fillId="0" borderId="12" xfId="0" applyFont="1" applyBorder="1"/>
    <xf numFmtId="0" fontId="17" fillId="0" borderId="3" xfId="0" applyFont="1" applyBorder="1"/>
    <xf numFmtId="0" fontId="17" fillId="0" borderId="5" xfId="0" applyFont="1" applyBorder="1"/>
    <xf numFmtId="0" fontId="3" fillId="0" borderId="1" xfId="0" applyFont="1" applyBorder="1" applyAlignment="1">
      <alignment vertical="center" wrapText="1"/>
    </xf>
    <xf numFmtId="0" fontId="9" fillId="0" borderId="3" xfId="0" applyFont="1" applyBorder="1"/>
    <xf numFmtId="4" fontId="4" fillId="2" borderId="8" xfId="0" applyNumberFormat="1" applyFont="1" applyFill="1" applyBorder="1" applyAlignment="1">
      <alignment horizontal="right" vertical="center"/>
    </xf>
    <xf numFmtId="0" fontId="3" fillId="0" borderId="3" xfId="0" applyFont="1" applyBorder="1" applyAlignment="1">
      <alignment vertical="center"/>
    </xf>
    <xf numFmtId="0" fontId="19" fillId="2" borderId="4" xfId="0" applyFont="1" applyFill="1" applyBorder="1" applyAlignment="1">
      <alignment vertical="center"/>
    </xf>
    <xf numFmtId="0" fontId="20" fillId="0" borderId="1" xfId="0" applyFont="1" applyBorder="1"/>
    <xf numFmtId="4" fontId="16" fillId="0" borderId="7" xfId="0" applyNumberFormat="1" applyFont="1" applyBorder="1" applyAlignment="1">
      <alignment vertical="center"/>
    </xf>
    <xf numFmtId="4" fontId="16" fillId="0" borderId="1" xfId="0" applyNumberFormat="1" applyFont="1" applyBorder="1"/>
    <xf numFmtId="4" fontId="21" fillId="2" borderId="1" xfId="0" applyNumberFormat="1" applyFont="1" applyFill="1" applyBorder="1" applyAlignment="1">
      <alignment vertical="center"/>
    </xf>
    <xf numFmtId="4" fontId="14" fillId="0" borderId="1" xfId="0" applyNumberFormat="1" applyFont="1" applyBorder="1"/>
    <xf numFmtId="0" fontId="3" fillId="0" borderId="3" xfId="0" applyFont="1" applyBorder="1"/>
    <xf numFmtId="0" fontId="3" fillId="0" borderId="5" xfId="0" applyFont="1" applyBorder="1"/>
    <xf numFmtId="4" fontId="4" fillId="2" borderId="8" xfId="0" applyNumberFormat="1" applyFont="1" applyFill="1" applyBorder="1" applyAlignment="1">
      <alignment horizontal="right" vertical="center"/>
    </xf>
    <xf numFmtId="4" fontId="5" fillId="0" borderId="1" xfId="0" applyNumberFormat="1" applyFont="1" applyFill="1" applyBorder="1" applyAlignment="1">
      <alignment horizontal="center" vertical="center"/>
    </xf>
    <xf numFmtId="0" fontId="17" fillId="0" borderId="3" xfId="0" applyFont="1" applyBorder="1" applyAlignment="1">
      <alignment vertical="center"/>
    </xf>
    <xf numFmtId="0" fontId="17" fillId="0" borderId="5" xfId="0" applyFont="1" applyBorder="1" applyAlignment="1">
      <alignment vertical="center"/>
    </xf>
    <xf numFmtId="0" fontId="6" fillId="0" borderId="0" xfId="0" applyFont="1" applyBorder="1" applyAlignment="1">
      <alignment wrapText="1"/>
    </xf>
    <xf numFmtId="4" fontId="5" fillId="0" borderId="1" xfId="0" applyNumberFormat="1" applyFont="1" applyFill="1" applyBorder="1" applyAlignment="1">
      <alignment horizontal="right"/>
    </xf>
    <xf numFmtId="0" fontId="17" fillId="0" borderId="1" xfId="0" applyFont="1" applyBorder="1"/>
    <xf numFmtId="0" fontId="24" fillId="0" borderId="1" xfId="0" applyFont="1" applyBorder="1"/>
    <xf numFmtId="0" fontId="17" fillId="0" borderId="3" xfId="0" applyFont="1" applyBorder="1" applyAlignment="1">
      <alignment vertical="center"/>
    </xf>
    <xf numFmtId="0" fontId="17" fillId="0" borderId="5" xfId="0" applyFont="1" applyBorder="1" applyAlignment="1">
      <alignment vertical="center"/>
    </xf>
    <xf numFmtId="0" fontId="23" fillId="0" borderId="6" xfId="0" applyFont="1" applyBorder="1" applyAlignment="1">
      <alignment vertical="center"/>
    </xf>
    <xf numFmtId="0" fontId="23" fillId="0" borderId="11" xfId="0" applyFont="1" applyBorder="1" applyAlignment="1">
      <alignment vertical="center"/>
    </xf>
    <xf numFmtId="4" fontId="14" fillId="0" borderId="1" xfId="0" applyNumberFormat="1" applyFont="1" applyFill="1" applyBorder="1" applyAlignment="1">
      <alignment horizontal="center"/>
    </xf>
    <xf numFmtId="4" fontId="14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vertical="center" wrapText="1"/>
    </xf>
    <xf numFmtId="4" fontId="14" fillId="0" borderId="1" xfId="0" applyNumberFormat="1" applyFont="1" applyFill="1" applyBorder="1" applyAlignment="1">
      <alignment vertical="center"/>
    </xf>
    <xf numFmtId="0" fontId="23" fillId="0" borderId="4" xfId="0" applyNumberFormat="1" applyFont="1" applyBorder="1"/>
    <xf numFmtId="0" fontId="16" fillId="0" borderId="4" xfId="0" applyNumberFormat="1" applyFont="1" applyBorder="1"/>
    <xf numFmtId="0" fontId="17" fillId="0" borderId="3" xfId="0" applyFont="1" applyBorder="1" applyAlignment="1">
      <alignment vertical="center"/>
    </xf>
    <xf numFmtId="0" fontId="17" fillId="0" borderId="4" xfId="0" applyFont="1" applyBorder="1" applyAlignment="1">
      <alignment vertical="center"/>
    </xf>
    <xf numFmtId="0" fontId="3" fillId="0" borderId="3" xfId="0" applyFont="1" applyBorder="1"/>
    <xf numFmtId="0" fontId="17" fillId="0" borderId="3" xfId="0" applyFont="1" applyBorder="1" applyAlignment="1">
      <alignment vertical="center"/>
    </xf>
    <xf numFmtId="0" fontId="17" fillId="0" borderId="5" xfId="0" applyFont="1" applyBorder="1" applyAlignment="1">
      <alignment vertical="center"/>
    </xf>
    <xf numFmtId="0" fontId="15" fillId="0" borderId="1" xfId="0" applyFont="1" applyFill="1" applyBorder="1" applyAlignment="1">
      <alignment vertical="top" wrapText="1"/>
    </xf>
    <xf numFmtId="0" fontId="25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4" fontId="5" fillId="0" borderId="1" xfId="0" applyNumberFormat="1" applyFont="1" applyFill="1" applyBorder="1"/>
    <xf numFmtId="0" fontId="3" fillId="0" borderId="3" xfId="0" applyFont="1" applyBorder="1" applyAlignment="1">
      <alignment vertical="center"/>
    </xf>
    <xf numFmtId="4" fontId="4" fillId="2" borderId="8" xfId="0" applyNumberFormat="1" applyFont="1" applyFill="1" applyBorder="1" applyAlignment="1">
      <alignment horizontal="right"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vertical="center"/>
    </xf>
    <xf numFmtId="0" fontId="3" fillId="0" borderId="3" xfId="0" applyFont="1" applyBorder="1"/>
    <xf numFmtId="0" fontId="6" fillId="0" borderId="1" xfId="0" applyFont="1" applyBorder="1" applyAlignment="1">
      <alignment vertical="center" wrapText="1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6" fillId="0" borderId="8" xfId="0" applyFont="1" applyBorder="1" applyAlignment="1">
      <alignment wrapText="1"/>
    </xf>
    <xf numFmtId="0" fontId="17" fillId="0" borderId="1" xfId="0" applyFont="1" applyFill="1" applyBorder="1"/>
    <xf numFmtId="4" fontId="14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/>
    </xf>
    <xf numFmtId="0" fontId="3" fillId="0" borderId="5" xfId="0" applyFont="1" applyBorder="1" applyAlignment="1">
      <alignment vertical="center"/>
    </xf>
    <xf numFmtId="0" fontId="9" fillId="0" borderId="3" xfId="0" applyFont="1" applyBorder="1"/>
    <xf numFmtId="0" fontId="9" fillId="0" borderId="4" xfId="0" applyFont="1" applyBorder="1"/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9" xfId="0" applyFont="1" applyBorder="1" applyAlignment="1">
      <alignment vertical="center" wrapText="1"/>
    </xf>
    <xf numFmtId="0" fontId="12" fillId="2" borderId="3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9" fillId="0" borderId="6" xfId="0" applyFont="1" applyBorder="1"/>
    <xf numFmtId="0" fontId="9" fillId="0" borderId="2" xfId="0" applyFont="1" applyBorder="1"/>
    <xf numFmtId="0" fontId="18" fillId="3" borderId="3" xfId="0" applyFont="1" applyFill="1" applyBorder="1" applyAlignment="1">
      <alignment horizontal="center"/>
    </xf>
    <xf numFmtId="0" fontId="18" fillId="3" borderId="5" xfId="0" applyFont="1" applyFill="1" applyBorder="1" applyAlignment="1">
      <alignment horizontal="center"/>
    </xf>
    <xf numFmtId="0" fontId="18" fillId="3" borderId="4" xfId="0" applyFont="1" applyFill="1" applyBorder="1" applyAlignment="1">
      <alignment horizontal="center"/>
    </xf>
    <xf numFmtId="0" fontId="14" fillId="0" borderId="3" xfId="0" applyNumberFormat="1" applyFont="1" applyBorder="1" applyAlignment="1">
      <alignment horizontal="left"/>
    </xf>
    <xf numFmtId="0" fontId="14" fillId="0" borderId="5" xfId="0" applyNumberFormat="1" applyFont="1" applyBorder="1" applyAlignment="1">
      <alignment horizontal="left"/>
    </xf>
    <xf numFmtId="0" fontId="14" fillId="0" borderId="4" xfId="0" applyNumberFormat="1" applyFont="1" applyBorder="1" applyAlignment="1">
      <alignment horizontal="left"/>
    </xf>
    <xf numFmtId="4" fontId="15" fillId="0" borderId="3" xfId="0" applyNumberFormat="1" applyFont="1" applyBorder="1" applyAlignment="1">
      <alignment vertical="center" wrapText="1"/>
    </xf>
    <xf numFmtId="4" fontId="15" fillId="0" borderId="5" xfId="0" applyNumberFormat="1" applyFont="1" applyBorder="1" applyAlignment="1">
      <alignment vertical="center" wrapText="1"/>
    </xf>
    <xf numFmtId="4" fontId="15" fillId="0" borderId="4" xfId="0" applyNumberFormat="1" applyFont="1" applyBorder="1" applyAlignment="1">
      <alignment vertical="center" wrapText="1"/>
    </xf>
    <xf numFmtId="4" fontId="14" fillId="0" borderId="1" xfId="0" applyNumberFormat="1" applyFont="1" applyBorder="1"/>
    <xf numFmtId="9" fontId="14" fillId="0" borderId="3" xfId="0" applyNumberFormat="1" applyFont="1" applyBorder="1" applyAlignment="1">
      <alignment horizontal="center"/>
    </xf>
    <xf numFmtId="0" fontId="14" fillId="0" borderId="5" xfId="0" applyNumberFormat="1" applyFont="1" applyBorder="1" applyAlignment="1">
      <alignment horizontal="center"/>
    </xf>
    <xf numFmtId="4" fontId="17" fillId="0" borderId="3" xfId="0" applyNumberFormat="1" applyFont="1" applyBorder="1" applyAlignment="1">
      <alignment horizontal="left"/>
    </xf>
    <xf numFmtId="4" fontId="17" fillId="0" borderId="5" xfId="0" applyNumberFormat="1" applyFont="1" applyBorder="1" applyAlignment="1">
      <alignment horizontal="left"/>
    </xf>
    <xf numFmtId="4" fontId="17" fillId="0" borderId="4" xfId="0" applyNumberFormat="1" applyFont="1" applyBorder="1" applyAlignment="1">
      <alignment horizontal="left"/>
    </xf>
    <xf numFmtId="9" fontId="17" fillId="0" borderId="3" xfId="0" applyNumberFormat="1" applyFont="1" applyBorder="1" applyAlignment="1">
      <alignment horizontal="center"/>
    </xf>
    <xf numFmtId="0" fontId="17" fillId="0" borderId="5" xfId="0" applyNumberFormat="1" applyFont="1" applyBorder="1" applyAlignment="1">
      <alignment horizontal="center"/>
    </xf>
    <xf numFmtId="4" fontId="17" fillId="0" borderId="3" xfId="0" applyNumberFormat="1" applyFont="1" applyBorder="1" applyAlignment="1">
      <alignment vertical="center" wrapText="1"/>
    </xf>
    <xf numFmtId="4" fontId="17" fillId="0" borderId="5" xfId="0" applyNumberFormat="1" applyFont="1" applyBorder="1" applyAlignment="1">
      <alignment vertical="center" wrapText="1"/>
    </xf>
    <xf numFmtId="4" fontId="17" fillId="0" borderId="4" xfId="0" applyNumberFormat="1" applyFont="1" applyBorder="1" applyAlignment="1">
      <alignment vertical="center" wrapText="1"/>
    </xf>
    <xf numFmtId="0" fontId="3" fillId="0" borderId="3" xfId="0" applyFont="1" applyBorder="1"/>
    <xf numFmtId="0" fontId="3" fillId="0" borderId="5" xfId="0" applyFont="1" applyBorder="1"/>
    <xf numFmtId="0" fontId="3" fillId="0" borderId="1" xfId="0" applyFont="1" applyBorder="1" applyAlignment="1">
      <alignment vertical="center"/>
    </xf>
    <xf numFmtId="0" fontId="4" fillId="3" borderId="3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12" fillId="2" borderId="3" xfId="0" applyFont="1" applyFill="1" applyBorder="1" applyAlignment="1">
      <alignment vertical="center" wrapText="1"/>
    </xf>
    <xf numFmtId="0" fontId="12" fillId="2" borderId="5" xfId="0" applyFont="1" applyFill="1" applyBorder="1" applyAlignment="1">
      <alignment vertical="center" wrapText="1"/>
    </xf>
    <xf numFmtId="0" fontId="9" fillId="0" borderId="3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4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6" fillId="0" borderId="7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wrapText="1"/>
    </xf>
    <xf numFmtId="0" fontId="6" fillId="0" borderId="8" xfId="0" applyFont="1" applyBorder="1" applyAlignment="1">
      <alignment horizontal="left" wrapText="1"/>
    </xf>
    <xf numFmtId="4" fontId="3" fillId="0" borderId="3" xfId="0" applyNumberFormat="1" applyFont="1" applyBorder="1" applyAlignment="1">
      <alignment horizontal="center"/>
    </xf>
    <xf numFmtId="4" fontId="3" fillId="0" borderId="5" xfId="0" applyNumberFormat="1" applyFont="1" applyBorder="1" applyAlignment="1">
      <alignment horizontal="center"/>
    </xf>
    <xf numFmtId="4" fontId="3" fillId="0" borderId="4" xfId="0" applyNumberFormat="1" applyFont="1" applyBorder="1" applyAlignment="1">
      <alignment horizontal="center"/>
    </xf>
    <xf numFmtId="4" fontId="6" fillId="0" borderId="6" xfId="0" applyNumberFormat="1" applyFont="1" applyBorder="1" applyAlignment="1">
      <alignment wrapText="1"/>
    </xf>
    <xf numFmtId="4" fontId="6" fillId="0" borderId="2" xfId="0" applyNumberFormat="1" applyFont="1" applyBorder="1" applyAlignment="1">
      <alignment wrapText="1"/>
    </xf>
    <xf numFmtId="4" fontId="6" fillId="0" borderId="11" xfId="0" applyNumberFormat="1" applyFont="1" applyBorder="1" applyAlignment="1">
      <alignment wrapText="1"/>
    </xf>
    <xf numFmtId="4" fontId="6" fillId="0" borderId="8" xfId="0" applyNumberFormat="1" applyFont="1" applyBorder="1"/>
    <xf numFmtId="4" fontId="6" fillId="0" borderId="3" xfId="0" applyNumberFormat="1" applyFont="1" applyBorder="1" applyAlignment="1">
      <alignment wrapText="1"/>
    </xf>
    <xf numFmtId="4" fontId="6" fillId="0" borderId="5" xfId="0" applyNumberFormat="1" applyFont="1" applyBorder="1" applyAlignment="1">
      <alignment wrapText="1"/>
    </xf>
    <xf numFmtId="4" fontId="6" fillId="0" borderId="4" xfId="0" applyNumberFormat="1" applyFont="1" applyBorder="1" applyAlignment="1">
      <alignment wrapText="1"/>
    </xf>
    <xf numFmtId="9" fontId="17" fillId="0" borderId="3" xfId="0" applyNumberFormat="1" applyFont="1" applyBorder="1" applyAlignment="1"/>
    <xf numFmtId="9" fontId="17" fillId="0" borderId="5" xfId="0" applyNumberFormat="1" applyFont="1" applyBorder="1" applyAlignment="1"/>
    <xf numFmtId="9" fontId="17" fillId="0" borderId="4" xfId="0" applyNumberFormat="1" applyFont="1" applyBorder="1" applyAlignment="1"/>
    <xf numFmtId="0" fontId="6" fillId="0" borderId="7" xfId="0" applyFont="1" applyBorder="1" applyAlignment="1">
      <alignment wrapText="1"/>
    </xf>
    <xf numFmtId="0" fontId="6" fillId="0" borderId="8" xfId="0" applyFont="1" applyBorder="1" applyAlignment="1">
      <alignment wrapText="1"/>
    </xf>
    <xf numFmtId="0" fontId="18" fillId="3" borderId="3" xfId="0" applyFont="1" applyFill="1" applyBorder="1" applyAlignment="1">
      <alignment horizontal="center" vertical="center" wrapText="1"/>
    </xf>
    <xf numFmtId="0" fontId="18" fillId="3" borderId="5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left" vertical="center" wrapText="1"/>
    </xf>
    <xf numFmtId="0" fontId="12" fillId="2" borderId="11" xfId="0" applyFont="1" applyFill="1" applyBorder="1" applyAlignment="1">
      <alignment horizontal="left" vertical="center" wrapText="1"/>
    </xf>
    <xf numFmtId="0" fontId="12" fillId="2" borderId="10" xfId="0" applyFont="1" applyFill="1" applyBorder="1" applyAlignment="1">
      <alignment horizontal="left" vertical="center" wrapText="1"/>
    </xf>
    <xf numFmtId="0" fontId="12" fillId="2" borderId="13" xfId="0" applyFont="1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right" vertical="center"/>
    </xf>
    <xf numFmtId="4" fontId="4" fillId="2" borderId="8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center"/>
    </xf>
    <xf numFmtId="0" fontId="9" fillId="0" borderId="1" xfId="0" applyFont="1" applyBorder="1"/>
    <xf numFmtId="0" fontId="2" fillId="2" borderId="6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/>
    </xf>
    <xf numFmtId="0" fontId="29" fillId="0" borderId="0" xfId="0" applyFont="1" applyAlignment="1">
      <alignment horizontal="center"/>
    </xf>
    <xf numFmtId="0" fontId="9" fillId="0" borderId="5" xfId="0" applyFont="1" applyBorder="1"/>
    <xf numFmtId="0" fontId="3" fillId="0" borderId="3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2" fillId="2" borderId="3" xfId="0" applyFont="1" applyFill="1" applyBorder="1" applyAlignment="1">
      <alignment vertical="center" wrapText="1"/>
    </xf>
    <xf numFmtId="0" fontId="22" fillId="2" borderId="5" xfId="0" applyFont="1" applyFill="1" applyBorder="1" applyAlignment="1">
      <alignment vertical="center" wrapText="1"/>
    </xf>
    <xf numFmtId="0" fontId="23" fillId="0" borderId="6" xfId="0" applyFont="1" applyBorder="1"/>
    <xf numFmtId="0" fontId="23" fillId="0" borderId="2" xfId="0" applyFont="1" applyBorder="1"/>
    <xf numFmtId="0" fontId="17" fillId="0" borderId="3" xfId="0" applyFont="1" applyBorder="1" applyAlignment="1">
      <alignment vertical="center"/>
    </xf>
    <xf numFmtId="0" fontId="17" fillId="0" borderId="5" xfId="0" applyFont="1" applyBorder="1" applyAlignment="1">
      <alignment vertical="center"/>
    </xf>
    <xf numFmtId="0" fontId="17" fillId="0" borderId="3" xfId="0" applyNumberFormat="1" applyFont="1" applyBorder="1" applyAlignment="1">
      <alignment horizontal="left"/>
    </xf>
    <xf numFmtId="0" fontId="17" fillId="0" borderId="5" xfId="0" applyNumberFormat="1" applyFont="1" applyBorder="1" applyAlignment="1">
      <alignment horizontal="left"/>
    </xf>
    <xf numFmtId="0" fontId="17" fillId="0" borderId="4" xfId="0" applyNumberFormat="1" applyFont="1" applyBorder="1" applyAlignment="1">
      <alignment horizontal="left"/>
    </xf>
    <xf numFmtId="0" fontId="19" fillId="3" borderId="5" xfId="0" applyFont="1" applyFill="1" applyBorder="1" applyAlignment="1">
      <alignment horizontal="center"/>
    </xf>
    <xf numFmtId="0" fontId="19" fillId="3" borderId="4" xfId="0" applyFont="1" applyFill="1" applyBorder="1" applyAlignment="1">
      <alignment horizontal="center"/>
    </xf>
    <xf numFmtId="0" fontId="6" fillId="0" borderId="1" xfId="0" applyFont="1" applyBorder="1" applyAlignment="1">
      <alignment vertical="center" wrapText="1"/>
    </xf>
    <xf numFmtId="0" fontId="3" fillId="0" borderId="6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4" fillId="1" borderId="3" xfId="0" applyFont="1" applyFill="1" applyBorder="1" applyAlignment="1">
      <alignment horizontal="center"/>
    </xf>
    <xf numFmtId="0" fontId="4" fillId="1" borderId="5" xfId="0" applyFont="1" applyFill="1" applyBorder="1" applyAlignment="1">
      <alignment horizontal="center"/>
    </xf>
    <xf numFmtId="0" fontId="4" fillId="1" borderId="4" xfId="0" applyFont="1" applyFill="1" applyBorder="1" applyAlignment="1">
      <alignment horizontal="center"/>
    </xf>
    <xf numFmtId="0" fontId="12" fillId="2" borderId="1" xfId="0" applyFont="1" applyFill="1" applyBorder="1" applyAlignment="1">
      <alignment vertical="center" wrapText="1"/>
    </xf>
    <xf numFmtId="0" fontId="9" fillId="0" borderId="5" xfId="0" applyFont="1" applyBorder="1" applyAlignment="1">
      <alignment vertical="center"/>
    </xf>
    <xf numFmtId="4" fontId="14" fillId="0" borderId="3" xfId="0" applyNumberFormat="1" applyFont="1" applyBorder="1" applyAlignment="1">
      <alignment vertical="center" wrapText="1"/>
    </xf>
    <xf numFmtId="4" fontId="14" fillId="0" borderId="5" xfId="0" applyNumberFormat="1" applyFont="1" applyBorder="1" applyAlignment="1">
      <alignment vertical="center" wrapText="1"/>
    </xf>
    <xf numFmtId="4" fontId="14" fillId="0" borderId="4" xfId="0" applyNumberFormat="1" applyFont="1" applyBorder="1" applyAlignment="1">
      <alignment vertical="center" wrapText="1"/>
    </xf>
    <xf numFmtId="0" fontId="15" fillId="0" borderId="7" xfId="0" applyFont="1" applyBorder="1" applyAlignment="1">
      <alignment horizontal="left" wrapText="1"/>
    </xf>
    <xf numFmtId="0" fontId="15" fillId="0" borderId="8" xfId="0" applyFont="1" applyBorder="1" applyAlignment="1">
      <alignment horizontal="left" wrapText="1"/>
    </xf>
    <xf numFmtId="0" fontId="6" fillId="0" borderId="7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6" fillId="0" borderId="9" xfId="0" applyFont="1" applyBorder="1" applyAlignment="1">
      <alignment wrapText="1"/>
    </xf>
    <xf numFmtId="0" fontId="3" fillId="0" borderId="7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22" fillId="2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6" fillId="0" borderId="7" xfId="0" applyNumberFormat="1" applyFont="1" applyBorder="1" applyAlignment="1">
      <alignment horizontal="left" vertical="center" wrapText="1"/>
    </xf>
    <xf numFmtId="0" fontId="6" fillId="0" borderId="8" xfId="0" applyNumberFormat="1" applyFont="1" applyBorder="1" applyAlignment="1">
      <alignment horizontal="left" vertical="center" wrapText="1"/>
    </xf>
    <xf numFmtId="0" fontId="30" fillId="0" borderId="0" xfId="0" applyFont="1" applyAlignment="1">
      <alignment horizontal="center" wrapText="1"/>
    </xf>
    <xf numFmtId="0" fontId="30" fillId="0" borderId="0" xfId="0" applyFont="1" applyAlignment="1">
      <alignment horizontal="center"/>
    </xf>
    <xf numFmtId="0" fontId="31" fillId="0" borderId="0" xfId="0" applyFont="1"/>
    <xf numFmtId="0" fontId="4" fillId="0" borderId="1" xfId="0" applyFont="1" applyBorder="1" applyAlignment="1">
      <alignment horizontal="center" vertical="center"/>
    </xf>
    <xf numFmtId="0" fontId="5" fillId="0" borderId="6" xfId="0" applyFont="1" applyBorder="1"/>
    <xf numFmtId="0" fontId="4" fillId="0" borderId="10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32" fillId="0" borderId="1" xfId="0" applyFont="1" applyBorder="1" applyAlignment="1">
      <alignment horizontal="center"/>
    </xf>
    <xf numFmtId="0" fontId="32" fillId="0" borderId="1" xfId="0" applyFont="1" applyBorder="1"/>
    <xf numFmtId="43" fontId="32" fillId="0" borderId="1" xfId="0" applyNumberFormat="1" applyFont="1" applyBorder="1"/>
    <xf numFmtId="0" fontId="0" fillId="0" borderId="7" xfId="0" applyBorder="1" applyAlignment="1">
      <alignment horizontal="center"/>
    </xf>
    <xf numFmtId="0" fontId="0" fillId="0" borderId="1" xfId="0" applyBorder="1" applyAlignment="1">
      <alignment wrapText="1"/>
    </xf>
    <xf numFmtId="43" fontId="0" fillId="0" borderId="1" xfId="0" applyNumberFormat="1" applyBorder="1"/>
    <xf numFmtId="0" fontId="0" fillId="0" borderId="9" xfId="0" applyBorder="1" applyAlignment="1">
      <alignment horizontal="center"/>
    </xf>
    <xf numFmtId="0" fontId="35" fillId="0" borderId="1" xfId="0" applyFont="1" applyBorder="1" applyAlignment="1">
      <alignment vertical="top" wrapText="1"/>
    </xf>
    <xf numFmtId="43" fontId="0" fillId="0" borderId="1" xfId="0" applyNumberFormat="1" applyFont="1" applyBorder="1"/>
    <xf numFmtId="0" fontId="0" fillId="0" borderId="8" xfId="0" applyBorder="1" applyAlignment="1">
      <alignment horizontal="center"/>
    </xf>
    <xf numFmtId="0" fontId="36" fillId="0" borderId="1" xfId="0" applyFont="1" applyBorder="1" applyAlignment="1">
      <alignment vertical="top" wrapText="1"/>
    </xf>
    <xf numFmtId="0" fontId="32" fillId="0" borderId="7" xfId="0" applyFont="1" applyBorder="1" applyAlignment="1">
      <alignment horizontal="center"/>
    </xf>
    <xf numFmtId="0" fontId="32" fillId="0" borderId="9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7" xfId="0" applyBorder="1"/>
    <xf numFmtId="0" fontId="0" fillId="0" borderId="9" xfId="0" applyBorder="1"/>
    <xf numFmtId="0" fontId="0" fillId="0" borderId="8" xfId="0" applyBorder="1"/>
    <xf numFmtId="0" fontId="0" fillId="0" borderId="1" xfId="0" applyBorder="1"/>
    <xf numFmtId="43" fontId="37" fillId="0" borderId="1" xfId="0" applyNumberFormat="1" applyFont="1" applyBorder="1"/>
    <xf numFmtId="0" fontId="0" fillId="0" borderId="0" xfId="0" applyBorder="1"/>
    <xf numFmtId="0" fontId="32" fillId="0" borderId="0" xfId="0" applyFont="1" applyBorder="1" applyAlignment="1">
      <alignment horizontal="center"/>
    </xf>
    <xf numFmtId="0" fontId="38" fillId="0" borderId="6" xfId="0" applyFont="1" applyBorder="1"/>
    <xf numFmtId="0" fontId="36" fillId="0" borderId="1" xfId="0" applyFont="1" applyBorder="1" applyAlignment="1">
      <alignment horizontal="center"/>
    </xf>
    <xf numFmtId="0" fontId="36" fillId="0" borderId="7" xfId="0" applyFont="1" applyBorder="1" applyAlignment="1">
      <alignment horizontal="center"/>
    </xf>
    <xf numFmtId="0" fontId="39" fillId="0" borderId="1" xfId="0" applyFont="1" applyBorder="1" applyAlignment="1">
      <alignment vertical="top" wrapText="1"/>
    </xf>
    <xf numFmtId="43" fontId="39" fillId="0" borderId="1" xfId="0" applyNumberFormat="1" applyFont="1" applyBorder="1"/>
    <xf numFmtId="0" fontId="36" fillId="0" borderId="8" xfId="0" applyFont="1" applyBorder="1" applyAlignment="1">
      <alignment horizontal="center"/>
    </xf>
    <xf numFmtId="0" fontId="36" fillId="0" borderId="1" xfId="0" applyFont="1" applyBorder="1" applyAlignment="1">
      <alignment horizontal="center" vertical="top"/>
    </xf>
    <xf numFmtId="0" fontId="35" fillId="0" borderId="1" xfId="0" applyFont="1" applyBorder="1" applyAlignment="1">
      <alignment wrapText="1"/>
    </xf>
    <xf numFmtId="43" fontId="40" fillId="0" borderId="1" xfId="0" applyNumberFormat="1" applyFont="1" applyBorder="1"/>
    <xf numFmtId="43" fontId="32" fillId="0" borderId="1" xfId="0" applyNumberFormat="1" applyFont="1" applyBorder="1" applyAlignment="1">
      <alignment wrapText="1"/>
    </xf>
    <xf numFmtId="0" fontId="36" fillId="0" borderId="1" xfId="0" applyFont="1" applyBorder="1" applyAlignment="1">
      <alignment horizontal="center" vertical="top" wrapText="1"/>
    </xf>
    <xf numFmtId="43" fontId="40" fillId="0" borderId="1" xfId="0" applyNumberFormat="1" applyFont="1" applyBorder="1" applyAlignment="1">
      <alignment wrapText="1"/>
    </xf>
    <xf numFmtId="0" fontId="0" fillId="0" borderId="0" xfId="0" applyAlignment="1">
      <alignment wrapText="1"/>
    </xf>
    <xf numFmtId="4" fontId="0" fillId="0" borderId="0" xfId="0" applyNumberFormat="1"/>
    <xf numFmtId="4" fontId="0" fillId="0" borderId="0" xfId="0" applyNumberFormat="1" applyFill="1" applyBorder="1"/>
    <xf numFmtId="0" fontId="35" fillId="0" borderId="1" xfId="0" applyFont="1" applyBorder="1" applyAlignment="1">
      <alignment horizontal="center" wrapText="1"/>
    </xf>
    <xf numFmtId="0" fontId="32" fillId="0" borderId="1" xfId="0" applyFont="1" applyBorder="1" applyAlignment="1">
      <alignment horizontal="center" wrapText="1"/>
    </xf>
    <xf numFmtId="0" fontId="41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25"/>
  <sheetViews>
    <sheetView tabSelected="1" topLeftCell="A112" zoomScale="110" zoomScaleNormal="110" workbookViewId="0">
      <selection activeCell="E93" sqref="E93"/>
    </sheetView>
  </sheetViews>
  <sheetFormatPr defaultRowHeight="15"/>
  <cols>
    <col min="1" max="1" width="21" customWidth="1"/>
    <col min="2" max="2" width="17.140625" customWidth="1"/>
    <col min="3" max="3" width="16.42578125" customWidth="1"/>
    <col min="4" max="4" width="17.5703125" customWidth="1"/>
    <col min="5" max="5" width="71.7109375" customWidth="1"/>
  </cols>
  <sheetData>
    <row r="1" spans="1:9" ht="21" customHeight="1">
      <c r="A1" s="1"/>
      <c r="B1" s="1"/>
      <c r="C1" s="1"/>
      <c r="D1" s="1"/>
      <c r="E1" s="1"/>
      <c r="F1" s="1"/>
      <c r="G1" s="1"/>
      <c r="H1" s="1"/>
      <c r="I1" s="1"/>
    </row>
    <row r="2" spans="1:9" ht="21.75" customHeight="1">
      <c r="A2" s="223" t="s">
        <v>87</v>
      </c>
      <c r="B2" s="223"/>
      <c r="C2" s="223"/>
      <c r="D2" s="223"/>
      <c r="E2" s="223"/>
      <c r="F2" s="1"/>
      <c r="G2" s="1"/>
      <c r="H2" s="1"/>
      <c r="I2" s="1"/>
    </row>
    <row r="3" spans="1:9" ht="21" customHeight="1">
      <c r="A3" s="1"/>
      <c r="B3" s="1"/>
      <c r="C3" s="1"/>
      <c r="D3" s="1"/>
      <c r="E3" s="1"/>
      <c r="F3" s="1"/>
      <c r="G3" s="1"/>
      <c r="H3" s="1"/>
      <c r="I3" s="1"/>
    </row>
    <row r="4" spans="1:9">
      <c r="A4" s="222" t="s">
        <v>0</v>
      </c>
      <c r="B4" s="222"/>
      <c r="C4" s="3" t="s">
        <v>1</v>
      </c>
      <c r="D4" s="3" t="s">
        <v>2</v>
      </c>
      <c r="E4" s="3" t="s">
        <v>3</v>
      </c>
      <c r="F4" s="1"/>
      <c r="G4" s="1"/>
      <c r="H4" s="1"/>
      <c r="I4" s="1"/>
    </row>
    <row r="5" spans="1:9" ht="36" customHeight="1">
      <c r="A5" s="183" t="s">
        <v>65</v>
      </c>
      <c r="B5" s="184"/>
      <c r="C5" s="6">
        <f>SUM(C6)</f>
        <v>4000</v>
      </c>
      <c r="D5" s="6">
        <f>SUM(D6)</f>
        <v>0</v>
      </c>
      <c r="E5" s="9"/>
      <c r="F5" s="1"/>
      <c r="G5" s="1"/>
      <c r="H5" s="1"/>
      <c r="I5" s="1"/>
    </row>
    <row r="6" spans="1:9">
      <c r="A6" s="146" t="s">
        <v>88</v>
      </c>
      <c r="B6" s="224"/>
      <c r="C6" s="4">
        <f>SUM(C7:C7)</f>
        <v>4000</v>
      </c>
      <c r="D6" s="4">
        <f>SUM(D7:D7)</f>
        <v>0</v>
      </c>
      <c r="E6" s="189" t="s">
        <v>89</v>
      </c>
      <c r="F6" s="1"/>
      <c r="G6" s="1"/>
      <c r="H6" s="1"/>
      <c r="I6" s="1"/>
    </row>
    <row r="7" spans="1:9">
      <c r="A7" s="175" t="s">
        <v>6</v>
      </c>
      <c r="B7" s="176"/>
      <c r="C7" s="74">
        <v>4000</v>
      </c>
      <c r="D7" s="74">
        <v>0</v>
      </c>
      <c r="E7" s="191"/>
      <c r="F7" s="1"/>
      <c r="G7" s="1"/>
      <c r="H7" s="1"/>
      <c r="I7" s="1"/>
    </row>
    <row r="8" spans="1:9" ht="26.25" customHeight="1">
      <c r="A8" s="183" t="s">
        <v>90</v>
      </c>
      <c r="B8" s="184"/>
      <c r="C8" s="6">
        <f>SUM(C9)</f>
        <v>7273</v>
      </c>
      <c r="D8" s="6">
        <f>SUM(D9)</f>
        <v>0</v>
      </c>
      <c r="E8" s="9"/>
      <c r="F8" s="1"/>
      <c r="G8" s="1"/>
      <c r="H8" s="1"/>
      <c r="I8" s="1"/>
    </row>
    <row r="9" spans="1:9" ht="21.75" customHeight="1">
      <c r="A9" s="146" t="s">
        <v>4</v>
      </c>
      <c r="B9" s="224"/>
      <c r="C9" s="34">
        <f>SUM(C10)</f>
        <v>7273</v>
      </c>
      <c r="D9" s="34">
        <f>SUM(D10)</f>
        <v>0</v>
      </c>
      <c r="E9" s="238" t="s">
        <v>187</v>
      </c>
      <c r="F9" s="1"/>
      <c r="G9" s="1"/>
      <c r="H9" s="1"/>
      <c r="I9" s="1"/>
    </row>
    <row r="10" spans="1:9">
      <c r="A10" s="175" t="s">
        <v>6</v>
      </c>
      <c r="B10" s="176"/>
      <c r="C10" s="87">
        <v>7273</v>
      </c>
      <c r="D10" s="87">
        <v>0</v>
      </c>
      <c r="E10" s="238"/>
      <c r="F10" s="1"/>
      <c r="G10" s="1"/>
      <c r="H10" s="1"/>
      <c r="I10" s="1"/>
    </row>
    <row r="11" spans="1:9" ht="29.25" customHeight="1">
      <c r="A11" s="183" t="s">
        <v>66</v>
      </c>
      <c r="B11" s="184"/>
      <c r="C11" s="6">
        <f>SUM(C12)</f>
        <v>1000</v>
      </c>
      <c r="D11" s="6">
        <f>SUM(D12)</f>
        <v>0</v>
      </c>
      <c r="E11" s="9"/>
      <c r="F11" s="1"/>
      <c r="G11" s="1"/>
      <c r="H11" s="1"/>
      <c r="I11" s="1"/>
    </row>
    <row r="12" spans="1:9">
      <c r="A12" s="146" t="s">
        <v>4</v>
      </c>
      <c r="B12" s="224"/>
      <c r="C12" s="34">
        <f>SUM(C13)</f>
        <v>1000</v>
      </c>
      <c r="D12" s="34">
        <f>SUM(D13)</f>
        <v>0</v>
      </c>
      <c r="E12" s="148" t="s">
        <v>67</v>
      </c>
      <c r="F12" s="1"/>
      <c r="G12" s="1"/>
      <c r="H12" s="1"/>
      <c r="I12" s="1"/>
    </row>
    <row r="13" spans="1:9">
      <c r="A13" s="175" t="s">
        <v>6</v>
      </c>
      <c r="B13" s="176"/>
      <c r="C13" s="75">
        <v>1000</v>
      </c>
      <c r="D13" s="75">
        <v>0</v>
      </c>
      <c r="E13" s="149"/>
      <c r="F13" s="1"/>
      <c r="G13" s="1"/>
      <c r="H13" s="1"/>
      <c r="I13" s="1"/>
    </row>
    <row r="14" spans="1:9" ht="28.5" customHeight="1">
      <c r="A14" s="183" t="s">
        <v>7</v>
      </c>
      <c r="B14" s="184"/>
      <c r="C14" s="6">
        <f>SUM(C15)</f>
        <v>40000</v>
      </c>
      <c r="D14" s="6">
        <f>SUM(D15)</f>
        <v>0</v>
      </c>
      <c r="E14" s="9"/>
      <c r="F14" s="1"/>
      <c r="G14" s="1"/>
      <c r="H14" s="1"/>
      <c r="I14" s="1"/>
    </row>
    <row r="15" spans="1:9">
      <c r="A15" s="146" t="s">
        <v>4</v>
      </c>
      <c r="B15" s="224"/>
      <c r="C15" s="4">
        <f>SUM(C16)</f>
        <v>40000</v>
      </c>
      <c r="D15" s="4">
        <f>SUM(D16)</f>
        <v>0</v>
      </c>
      <c r="E15" s="148" t="s">
        <v>169</v>
      </c>
      <c r="F15" s="1"/>
      <c r="G15" s="1"/>
      <c r="H15" s="1"/>
      <c r="I15" s="1"/>
    </row>
    <row r="16" spans="1:9" ht="21" customHeight="1">
      <c r="A16" s="225" t="s">
        <v>6</v>
      </c>
      <c r="B16" s="226"/>
      <c r="C16" s="29">
        <v>40000</v>
      </c>
      <c r="D16" s="29">
        <v>0</v>
      </c>
      <c r="E16" s="149"/>
      <c r="F16" s="1"/>
      <c r="G16" s="1"/>
      <c r="H16" s="1"/>
      <c r="I16" s="1"/>
    </row>
    <row r="17" spans="1:9" ht="24.75" customHeight="1">
      <c r="A17" s="227" t="s">
        <v>8</v>
      </c>
      <c r="B17" s="228"/>
      <c r="C17" s="101">
        <f>SUM(C18+C23)</f>
        <v>11109145.51</v>
      </c>
      <c r="D17" s="101">
        <f>SUM(D18+D23)</f>
        <v>1755361.35</v>
      </c>
      <c r="E17" s="97"/>
      <c r="F17" s="1"/>
      <c r="G17" s="1"/>
      <c r="H17" s="1"/>
      <c r="I17" s="1"/>
    </row>
    <row r="18" spans="1:9">
      <c r="A18" s="229" t="s">
        <v>4</v>
      </c>
      <c r="B18" s="230"/>
      <c r="C18" s="100">
        <v>2668526</v>
      </c>
      <c r="D18" s="102">
        <f>SUM(D19:D22)</f>
        <v>1016022.64</v>
      </c>
      <c r="E18" s="98"/>
      <c r="F18" s="1"/>
      <c r="G18" s="1"/>
      <c r="H18" s="1"/>
      <c r="I18" s="1"/>
    </row>
    <row r="19" spans="1:9">
      <c r="A19" s="111" t="s">
        <v>10</v>
      </c>
      <c r="B19" s="112" t="s">
        <v>11</v>
      </c>
      <c r="C19" s="117" t="s">
        <v>13</v>
      </c>
      <c r="D19" s="82">
        <v>3791.57</v>
      </c>
      <c r="E19" s="142" t="s">
        <v>132</v>
      </c>
      <c r="F19" s="1"/>
      <c r="G19" s="1"/>
      <c r="H19" s="1"/>
      <c r="I19" s="1"/>
    </row>
    <row r="20" spans="1:9">
      <c r="A20" s="91"/>
      <c r="B20" s="112" t="s">
        <v>68</v>
      </c>
      <c r="C20" s="117"/>
      <c r="D20" s="82">
        <v>6336</v>
      </c>
      <c r="E20" s="142" t="s">
        <v>133</v>
      </c>
      <c r="F20" s="1"/>
      <c r="G20" s="1"/>
      <c r="H20" s="1"/>
      <c r="I20" s="1"/>
    </row>
    <row r="21" spans="1:9" ht="123.75">
      <c r="A21" s="123" t="s">
        <v>9</v>
      </c>
      <c r="B21" s="124"/>
      <c r="C21" s="143" t="s">
        <v>13</v>
      </c>
      <c r="D21" s="120">
        <v>271931.8</v>
      </c>
      <c r="E21" s="128" t="s">
        <v>170</v>
      </c>
      <c r="F21" s="1"/>
      <c r="G21" s="1"/>
      <c r="H21" s="1"/>
      <c r="I21" s="1"/>
    </row>
    <row r="22" spans="1:9" ht="143.25" customHeight="1">
      <c r="A22" s="231" t="s">
        <v>6</v>
      </c>
      <c r="B22" s="232"/>
      <c r="C22" s="118" t="s">
        <v>13</v>
      </c>
      <c r="D22" s="83">
        <v>733963.27</v>
      </c>
      <c r="E22" s="84" t="s">
        <v>171</v>
      </c>
      <c r="F22" s="1"/>
      <c r="G22" s="1"/>
      <c r="H22" s="1"/>
      <c r="I22" s="1"/>
    </row>
    <row r="23" spans="1:9" ht="140.25" customHeight="1">
      <c r="A23" s="115" t="s">
        <v>12</v>
      </c>
      <c r="B23" s="116"/>
      <c r="C23" s="99">
        <v>8440619.5099999998</v>
      </c>
      <c r="D23" s="99">
        <v>739338.71</v>
      </c>
      <c r="E23" s="119" t="s">
        <v>172</v>
      </c>
      <c r="F23" s="1"/>
      <c r="G23" s="1"/>
      <c r="H23" s="1"/>
      <c r="I23" s="1"/>
    </row>
    <row r="24" spans="1:9">
      <c r="A24" s="155" t="s">
        <v>134</v>
      </c>
      <c r="B24" s="236"/>
      <c r="C24" s="236"/>
      <c r="D24" s="236"/>
      <c r="E24" s="237"/>
      <c r="F24" s="1"/>
      <c r="G24" s="1"/>
      <c r="H24" s="71"/>
      <c r="I24" s="1"/>
    </row>
    <row r="25" spans="1:9">
      <c r="A25" s="89" t="s">
        <v>14</v>
      </c>
      <c r="B25" s="90"/>
      <c r="C25" s="233" t="s">
        <v>135</v>
      </c>
      <c r="D25" s="234"/>
      <c r="E25" s="235"/>
      <c r="F25" s="1"/>
      <c r="G25" s="1"/>
      <c r="H25" s="1"/>
      <c r="I25" s="1"/>
    </row>
    <row r="26" spans="1:9">
      <c r="A26" s="107" t="s">
        <v>15</v>
      </c>
      <c r="B26" s="108"/>
      <c r="C26" s="172" t="s">
        <v>83</v>
      </c>
      <c r="D26" s="173"/>
      <c r="E26" s="174"/>
      <c r="F26" s="1"/>
      <c r="G26" s="1"/>
      <c r="H26" s="1"/>
      <c r="I26" s="1"/>
    </row>
    <row r="27" spans="1:9">
      <c r="A27" s="91" t="s">
        <v>16</v>
      </c>
      <c r="B27" s="92"/>
      <c r="C27" s="167" t="s">
        <v>136</v>
      </c>
      <c r="D27" s="168"/>
      <c r="E27" s="169"/>
      <c r="F27" s="1"/>
      <c r="G27" s="1"/>
      <c r="H27" s="1"/>
      <c r="I27" s="1"/>
    </row>
    <row r="28" spans="1:9">
      <c r="A28" s="91" t="s">
        <v>17</v>
      </c>
      <c r="B28" s="92"/>
      <c r="C28" s="170">
        <v>0.05</v>
      </c>
      <c r="D28" s="171"/>
      <c r="E28" s="121"/>
      <c r="F28" s="1"/>
      <c r="G28" s="1"/>
      <c r="H28" s="1"/>
      <c r="I28" s="1"/>
    </row>
    <row r="29" spans="1:9">
      <c r="A29" s="91" t="s">
        <v>18</v>
      </c>
      <c r="B29" s="92"/>
      <c r="C29" s="167" t="s">
        <v>137</v>
      </c>
      <c r="D29" s="168"/>
      <c r="E29" s="169"/>
      <c r="F29" s="1"/>
      <c r="G29" s="1"/>
      <c r="H29" s="1"/>
      <c r="I29" s="1"/>
    </row>
    <row r="30" spans="1:9">
      <c r="A30" s="107" t="s">
        <v>19</v>
      </c>
      <c r="B30" s="108"/>
      <c r="C30" s="172" t="s">
        <v>138</v>
      </c>
      <c r="D30" s="173"/>
      <c r="E30" s="174"/>
      <c r="F30" s="1"/>
      <c r="G30" s="1"/>
      <c r="H30" s="1"/>
      <c r="I30" s="1"/>
    </row>
    <row r="31" spans="1:9">
      <c r="A31" s="155" t="s">
        <v>84</v>
      </c>
      <c r="B31" s="156"/>
      <c r="C31" s="156"/>
      <c r="D31" s="156"/>
      <c r="E31" s="157"/>
      <c r="F31" s="1"/>
      <c r="G31" s="1"/>
      <c r="H31" s="1"/>
      <c r="I31" s="1"/>
    </row>
    <row r="32" spans="1:9">
      <c r="A32" s="89" t="s">
        <v>14</v>
      </c>
      <c r="B32" s="90"/>
      <c r="C32" s="158" t="s">
        <v>139</v>
      </c>
      <c r="D32" s="159"/>
      <c r="E32" s="160"/>
      <c r="F32" s="1"/>
      <c r="G32" s="1"/>
      <c r="H32" s="1"/>
      <c r="I32" s="1"/>
    </row>
    <row r="33" spans="1:9">
      <c r="A33" s="113" t="s">
        <v>15</v>
      </c>
      <c r="B33" s="114"/>
      <c r="C33" s="247" t="s">
        <v>140</v>
      </c>
      <c r="D33" s="248"/>
      <c r="E33" s="249"/>
      <c r="F33" s="1"/>
      <c r="G33" s="1"/>
      <c r="H33" s="1"/>
      <c r="I33" s="1"/>
    </row>
    <row r="34" spans="1:9">
      <c r="A34" s="91" t="s">
        <v>16</v>
      </c>
      <c r="B34" s="92"/>
      <c r="C34" s="164" t="s">
        <v>141</v>
      </c>
      <c r="D34" s="164"/>
      <c r="E34" s="164"/>
      <c r="F34" s="1"/>
      <c r="G34" s="1"/>
      <c r="H34" s="1"/>
      <c r="I34" s="1"/>
    </row>
    <row r="35" spans="1:9">
      <c r="A35" s="91" t="s">
        <v>17</v>
      </c>
      <c r="B35" s="92"/>
      <c r="C35" s="165">
        <v>0</v>
      </c>
      <c r="D35" s="166"/>
      <c r="E35" s="122"/>
      <c r="F35" s="1"/>
      <c r="G35" s="1"/>
      <c r="H35" s="1"/>
      <c r="I35" s="1"/>
    </row>
    <row r="36" spans="1:9">
      <c r="A36" s="91" t="s">
        <v>18</v>
      </c>
      <c r="B36" s="92"/>
      <c r="C36" s="164" t="s">
        <v>82</v>
      </c>
      <c r="D36" s="164"/>
      <c r="E36" s="164"/>
      <c r="F36" s="1"/>
      <c r="G36" s="1"/>
      <c r="H36" s="1"/>
      <c r="I36" s="1"/>
    </row>
    <row r="37" spans="1:9">
      <c r="A37" s="113" t="s">
        <v>19</v>
      </c>
      <c r="B37" s="114"/>
      <c r="C37" s="161" t="s">
        <v>142</v>
      </c>
      <c r="D37" s="162"/>
      <c r="E37" s="163"/>
      <c r="F37" s="1"/>
      <c r="G37" s="1"/>
      <c r="H37" s="1"/>
      <c r="I37" s="1"/>
    </row>
    <row r="38" spans="1:9" ht="36.75" customHeight="1">
      <c r="A38" s="245" t="s">
        <v>64</v>
      </c>
      <c r="B38" s="245"/>
      <c r="C38" s="69">
        <f>SUM(C39)</f>
        <v>15000</v>
      </c>
      <c r="D38" s="69">
        <f>SUM(D39)</f>
        <v>12789</v>
      </c>
      <c r="E38" s="25"/>
      <c r="F38" s="1"/>
      <c r="G38" s="1"/>
      <c r="H38" s="1"/>
      <c r="I38" s="1"/>
    </row>
    <row r="39" spans="1:9" ht="22.5" customHeight="1">
      <c r="A39" s="185" t="s">
        <v>4</v>
      </c>
      <c r="B39" s="246"/>
      <c r="C39" s="54">
        <f>SUM(C40)</f>
        <v>15000</v>
      </c>
      <c r="D39" s="54">
        <f>SUM(D40)</f>
        <v>12789</v>
      </c>
      <c r="E39" s="250" t="s">
        <v>173</v>
      </c>
      <c r="F39" s="1"/>
      <c r="G39" s="1"/>
      <c r="H39" s="1"/>
      <c r="I39" s="1"/>
    </row>
    <row r="40" spans="1:9" ht="84.75" customHeight="1">
      <c r="A40" s="225" t="s">
        <v>6</v>
      </c>
      <c r="B40" s="226"/>
      <c r="C40" s="29">
        <v>15000</v>
      </c>
      <c r="D40" s="29">
        <v>12789</v>
      </c>
      <c r="E40" s="251"/>
      <c r="F40" s="1"/>
      <c r="G40" s="1"/>
      <c r="H40" s="1"/>
      <c r="I40" s="1"/>
    </row>
    <row r="41" spans="1:9" ht="36.75" customHeight="1">
      <c r="A41" s="183" t="s">
        <v>20</v>
      </c>
      <c r="B41" s="184"/>
      <c r="C41" s="6">
        <f>SUM(C42+C55)</f>
        <v>839453.2</v>
      </c>
      <c r="D41" s="6">
        <f>SUM(D42+D55)</f>
        <v>398829.69000000006</v>
      </c>
      <c r="E41" s="25"/>
      <c r="F41" s="1"/>
      <c r="G41" s="1"/>
      <c r="H41" s="1"/>
      <c r="I41" s="1"/>
    </row>
    <row r="42" spans="1:9" ht="39" customHeight="1">
      <c r="A42" s="185" t="s">
        <v>4</v>
      </c>
      <c r="B42" s="186"/>
      <c r="C42" s="54">
        <v>811700</v>
      </c>
      <c r="D42" s="54">
        <f>SUM(D45+D53+D54+D44+D43)</f>
        <v>372261.69000000006</v>
      </c>
      <c r="E42" s="76" t="s">
        <v>99</v>
      </c>
      <c r="F42" s="1"/>
      <c r="G42" s="1"/>
      <c r="H42" s="1"/>
      <c r="I42" s="1"/>
    </row>
    <row r="43" spans="1:9">
      <c r="A43" s="125" t="s">
        <v>5</v>
      </c>
      <c r="B43" s="8"/>
      <c r="C43" s="13">
        <v>75299</v>
      </c>
      <c r="D43" s="87">
        <v>41049.5</v>
      </c>
      <c r="E43" s="28" t="s">
        <v>100</v>
      </c>
      <c r="F43" s="1"/>
      <c r="G43" s="1"/>
      <c r="H43" s="1"/>
      <c r="I43" s="1"/>
    </row>
    <row r="44" spans="1:9">
      <c r="A44" s="21" t="s">
        <v>21</v>
      </c>
      <c r="B44" s="8"/>
      <c r="C44" s="13">
        <v>13401</v>
      </c>
      <c r="D44" s="87">
        <v>6700.5</v>
      </c>
      <c r="E44" s="28" t="s">
        <v>101</v>
      </c>
      <c r="F44" s="1"/>
      <c r="G44" s="1"/>
      <c r="H44" s="1"/>
      <c r="I44" s="1"/>
    </row>
    <row r="45" spans="1:9">
      <c r="A45" s="11" t="s">
        <v>10</v>
      </c>
      <c r="B45" s="7" t="s">
        <v>22</v>
      </c>
      <c r="C45" s="16" t="s">
        <v>13</v>
      </c>
      <c r="D45" s="131">
        <f>SUM(D46:D52)</f>
        <v>222929.53000000003</v>
      </c>
      <c r="E45" s="11" t="s">
        <v>27</v>
      </c>
      <c r="F45" s="1"/>
      <c r="G45" s="1"/>
      <c r="H45" s="1"/>
      <c r="I45" s="1"/>
    </row>
    <row r="46" spans="1:9">
      <c r="A46" s="14"/>
      <c r="B46" s="24" t="s">
        <v>23</v>
      </c>
      <c r="C46" s="16" t="s">
        <v>13</v>
      </c>
      <c r="D46" s="27">
        <v>17184.900000000001</v>
      </c>
      <c r="E46" s="10" t="s">
        <v>96</v>
      </c>
      <c r="F46" s="1"/>
      <c r="G46" s="1"/>
      <c r="H46" s="1"/>
      <c r="I46" s="1"/>
    </row>
    <row r="47" spans="1:9">
      <c r="A47" s="14"/>
      <c r="B47" s="24" t="s">
        <v>11</v>
      </c>
      <c r="C47" s="16" t="s">
        <v>13</v>
      </c>
      <c r="D47" s="27">
        <v>9704.33</v>
      </c>
      <c r="E47" s="10" t="s">
        <v>95</v>
      </c>
      <c r="F47" s="1"/>
      <c r="G47" s="1"/>
      <c r="H47" s="1"/>
      <c r="I47" s="1"/>
    </row>
    <row r="48" spans="1:9">
      <c r="A48" s="14"/>
      <c r="B48" s="24" t="s">
        <v>97</v>
      </c>
      <c r="C48" s="16" t="s">
        <v>13</v>
      </c>
      <c r="D48" s="27">
        <v>5154.26</v>
      </c>
      <c r="E48" s="10" t="s">
        <v>98</v>
      </c>
      <c r="F48" s="1"/>
      <c r="G48" s="1"/>
      <c r="H48" s="1"/>
      <c r="I48" s="1"/>
    </row>
    <row r="49" spans="1:9">
      <c r="A49" s="14"/>
      <c r="B49" s="24" t="s">
        <v>24</v>
      </c>
      <c r="C49" s="16" t="s">
        <v>13</v>
      </c>
      <c r="D49" s="27">
        <v>183368.54</v>
      </c>
      <c r="E49" s="10" t="s">
        <v>94</v>
      </c>
      <c r="F49" s="1"/>
      <c r="G49" s="1"/>
      <c r="H49" s="1"/>
      <c r="I49" s="1"/>
    </row>
    <row r="50" spans="1:9">
      <c r="A50" s="14"/>
      <c r="B50" s="24" t="s">
        <v>25</v>
      </c>
      <c r="C50" s="16" t="s">
        <v>13</v>
      </c>
      <c r="D50" s="27">
        <v>1561.12</v>
      </c>
      <c r="E50" s="10" t="s">
        <v>92</v>
      </c>
      <c r="F50" s="1"/>
      <c r="G50" s="1"/>
      <c r="H50" s="1"/>
      <c r="I50" s="1"/>
    </row>
    <row r="51" spans="1:9">
      <c r="A51" s="14"/>
      <c r="B51" s="24" t="s">
        <v>26</v>
      </c>
      <c r="C51" s="16" t="s">
        <v>13</v>
      </c>
      <c r="D51" s="27">
        <v>3274.15</v>
      </c>
      <c r="E51" s="10" t="s">
        <v>93</v>
      </c>
      <c r="F51" s="1"/>
      <c r="G51" s="1"/>
      <c r="H51" s="1"/>
      <c r="I51" s="1"/>
    </row>
    <row r="52" spans="1:9">
      <c r="A52" s="77"/>
      <c r="B52" s="12" t="s">
        <v>68</v>
      </c>
      <c r="C52" s="16" t="s">
        <v>13</v>
      </c>
      <c r="D52" s="27">
        <v>2682.23</v>
      </c>
      <c r="E52" s="10" t="s">
        <v>174</v>
      </c>
      <c r="F52" s="1"/>
      <c r="G52" s="1"/>
      <c r="H52" s="1"/>
      <c r="I52" s="1"/>
    </row>
    <row r="53" spans="1:9" ht="27.75" customHeight="1">
      <c r="A53" s="43" t="s">
        <v>9</v>
      </c>
      <c r="B53" s="130"/>
      <c r="C53" s="16" t="s">
        <v>13</v>
      </c>
      <c r="D53" s="120">
        <v>1682.95</v>
      </c>
      <c r="E53" s="84" t="s">
        <v>102</v>
      </c>
      <c r="F53" s="1"/>
      <c r="G53" s="1"/>
      <c r="H53" s="1"/>
      <c r="I53" s="1"/>
    </row>
    <row r="54" spans="1:9" ht="84" customHeight="1">
      <c r="A54" s="239" t="s">
        <v>6</v>
      </c>
      <c r="B54" s="240"/>
      <c r="C54" s="70" t="s">
        <v>13</v>
      </c>
      <c r="D54" s="83">
        <v>99899.21</v>
      </c>
      <c r="E54" s="119" t="s">
        <v>103</v>
      </c>
      <c r="F54" s="1"/>
      <c r="G54" s="1"/>
      <c r="H54" s="1"/>
      <c r="I54" s="1"/>
    </row>
    <row r="55" spans="1:9" ht="21" customHeight="1">
      <c r="A55" s="45" t="s">
        <v>12</v>
      </c>
      <c r="B55" s="30"/>
      <c r="C55" s="54">
        <v>27753.200000000001</v>
      </c>
      <c r="D55" s="85">
        <v>26568</v>
      </c>
      <c r="E55" s="135" t="s">
        <v>91</v>
      </c>
      <c r="F55" s="1"/>
      <c r="G55" s="1"/>
      <c r="H55" s="1"/>
      <c r="I55" s="1"/>
    </row>
    <row r="56" spans="1:9">
      <c r="A56" s="242" t="s">
        <v>29</v>
      </c>
      <c r="B56" s="243"/>
      <c r="C56" s="243"/>
      <c r="D56" s="243"/>
      <c r="E56" s="244"/>
      <c r="F56" s="1"/>
      <c r="G56" s="1"/>
      <c r="H56" s="1"/>
      <c r="I56" s="1"/>
    </row>
    <row r="57" spans="1:9">
      <c r="A57" s="181" t="s">
        <v>30</v>
      </c>
      <c r="B57" s="182"/>
      <c r="C57" s="37" t="s">
        <v>31</v>
      </c>
      <c r="D57" s="37" t="s">
        <v>32</v>
      </c>
      <c r="E57" s="36" t="s">
        <v>3</v>
      </c>
      <c r="F57" s="1"/>
      <c r="G57" s="1"/>
      <c r="H57" s="1"/>
      <c r="I57" s="1"/>
    </row>
    <row r="58" spans="1:9">
      <c r="A58" s="38" t="s">
        <v>70</v>
      </c>
      <c r="B58" s="39"/>
      <c r="C58" s="40">
        <v>6.41</v>
      </c>
      <c r="D58" s="40">
        <v>6.41</v>
      </c>
      <c r="E58" s="10"/>
      <c r="F58" s="1"/>
      <c r="G58" s="1"/>
      <c r="H58" s="1"/>
      <c r="I58" s="1"/>
    </row>
    <row r="59" spans="1:9" ht="39" customHeight="1">
      <c r="A59" s="241" t="s">
        <v>28</v>
      </c>
      <c r="B59" s="241"/>
      <c r="C59" s="6">
        <f>SUM(C60)</f>
        <v>458831.7</v>
      </c>
      <c r="D59" s="6">
        <f>SUM(D60)</f>
        <v>157112.95000000001</v>
      </c>
      <c r="E59" s="129"/>
      <c r="F59" s="1"/>
      <c r="G59" s="1"/>
      <c r="H59" s="1"/>
      <c r="I59" s="1"/>
    </row>
    <row r="60" spans="1:9">
      <c r="A60" s="146" t="s">
        <v>4</v>
      </c>
      <c r="B60" s="224"/>
      <c r="C60" s="4">
        <f>SUM(C61)</f>
        <v>458831.7</v>
      </c>
      <c r="D60" s="4">
        <f>SUM(D61)</f>
        <v>157112.95000000001</v>
      </c>
      <c r="E60" s="148" t="s">
        <v>108</v>
      </c>
      <c r="F60" s="1"/>
      <c r="G60" s="1"/>
      <c r="H60" s="1"/>
      <c r="I60" s="1"/>
    </row>
    <row r="61" spans="1:9" ht="22.5" customHeight="1">
      <c r="A61" s="225" t="s">
        <v>6</v>
      </c>
      <c r="B61" s="226"/>
      <c r="C61" s="29">
        <v>458831.7</v>
      </c>
      <c r="D61" s="29">
        <v>157112.95000000001</v>
      </c>
      <c r="E61" s="149"/>
      <c r="F61" s="1"/>
      <c r="G61" s="1"/>
      <c r="H61" s="1"/>
      <c r="I61" s="1"/>
    </row>
    <row r="62" spans="1:9">
      <c r="A62" s="155" t="s">
        <v>175</v>
      </c>
      <c r="B62" s="156"/>
      <c r="C62" s="156"/>
      <c r="D62" s="156"/>
      <c r="E62" s="157"/>
      <c r="F62" s="1"/>
      <c r="G62" s="1"/>
      <c r="H62" s="1"/>
      <c r="I62" s="1"/>
    </row>
    <row r="63" spans="1:9">
      <c r="A63" s="89" t="s">
        <v>14</v>
      </c>
      <c r="B63" s="90"/>
      <c r="C63" s="158" t="s">
        <v>104</v>
      </c>
      <c r="D63" s="159"/>
      <c r="E63" s="160"/>
      <c r="F63" s="1"/>
      <c r="G63" s="1"/>
      <c r="H63" s="1"/>
      <c r="I63" s="1"/>
    </row>
    <row r="64" spans="1:9">
      <c r="A64" s="126" t="s">
        <v>15</v>
      </c>
      <c r="B64" s="127"/>
      <c r="C64" s="161" t="s">
        <v>105</v>
      </c>
      <c r="D64" s="162"/>
      <c r="E64" s="163"/>
      <c r="F64" s="1"/>
      <c r="G64" s="1"/>
      <c r="H64" s="1"/>
      <c r="I64" s="1"/>
    </row>
    <row r="65" spans="1:9">
      <c r="A65" s="91" t="s">
        <v>16</v>
      </c>
      <c r="B65" s="92"/>
      <c r="C65" s="164" t="s">
        <v>107</v>
      </c>
      <c r="D65" s="164"/>
      <c r="E65" s="164"/>
      <c r="F65" s="1"/>
      <c r="G65" s="1"/>
      <c r="H65" s="1"/>
      <c r="I65" s="1"/>
    </row>
    <row r="66" spans="1:9">
      <c r="A66" s="91" t="s">
        <v>17</v>
      </c>
      <c r="B66" s="92"/>
      <c r="C66" s="165">
        <v>1</v>
      </c>
      <c r="D66" s="166"/>
      <c r="E66" s="122"/>
      <c r="F66" s="1"/>
      <c r="G66" s="1"/>
      <c r="H66" s="1"/>
      <c r="I66" s="1"/>
    </row>
    <row r="67" spans="1:9">
      <c r="A67" s="91" t="s">
        <v>18</v>
      </c>
      <c r="B67" s="92"/>
      <c r="C67" s="164" t="s">
        <v>122</v>
      </c>
      <c r="D67" s="164"/>
      <c r="E67" s="164"/>
      <c r="F67" s="1"/>
      <c r="G67" s="1"/>
      <c r="H67" s="1"/>
      <c r="I67" s="1"/>
    </row>
    <row r="68" spans="1:9">
      <c r="A68" s="126" t="s">
        <v>19</v>
      </c>
      <c r="B68" s="127"/>
      <c r="C68" s="161" t="s">
        <v>106</v>
      </c>
      <c r="D68" s="162"/>
      <c r="E68" s="163"/>
      <c r="F68" s="1"/>
      <c r="G68" s="1"/>
      <c r="H68" s="1"/>
      <c r="I68" s="1"/>
    </row>
    <row r="69" spans="1:9" ht="26.25" customHeight="1">
      <c r="A69" s="183" t="s">
        <v>33</v>
      </c>
      <c r="B69" s="184"/>
      <c r="C69" s="6">
        <f>SUM(C70)</f>
        <v>72600</v>
      </c>
      <c r="D69" s="6">
        <f>SUM(D70)</f>
        <v>39088</v>
      </c>
      <c r="E69" s="25"/>
      <c r="F69" s="1"/>
      <c r="G69" s="1"/>
      <c r="H69" s="1"/>
      <c r="I69" s="1"/>
    </row>
    <row r="70" spans="1:9">
      <c r="A70" s="153" t="s">
        <v>4</v>
      </c>
      <c r="B70" s="154"/>
      <c r="C70" s="4">
        <f>SUM(C71:C72)</f>
        <v>72600</v>
      </c>
      <c r="D70" s="4">
        <f>SUM(D71:D72)</f>
        <v>39088</v>
      </c>
      <c r="E70" s="258" t="s">
        <v>109</v>
      </c>
      <c r="F70" s="1"/>
      <c r="G70" s="1"/>
      <c r="H70" s="1"/>
      <c r="I70" s="1"/>
    </row>
    <row r="71" spans="1:9">
      <c r="A71" s="15" t="s">
        <v>5</v>
      </c>
      <c r="B71" s="8"/>
      <c r="C71" s="13">
        <v>61627</v>
      </c>
      <c r="D71" s="5">
        <v>33590.49</v>
      </c>
      <c r="E71" s="259"/>
      <c r="F71" s="1"/>
      <c r="G71" s="1"/>
      <c r="H71" s="1"/>
      <c r="I71" s="1"/>
    </row>
    <row r="72" spans="1:9">
      <c r="A72" s="15" t="s">
        <v>21</v>
      </c>
      <c r="B72" s="8"/>
      <c r="C72" s="13">
        <v>10973</v>
      </c>
      <c r="D72" s="5">
        <v>5497.51</v>
      </c>
      <c r="E72" s="260"/>
      <c r="F72" s="1"/>
      <c r="G72" s="1"/>
      <c r="H72" s="1"/>
      <c r="I72" s="1"/>
    </row>
    <row r="73" spans="1:9">
      <c r="A73" s="242" t="s">
        <v>29</v>
      </c>
      <c r="B73" s="243"/>
      <c r="C73" s="243"/>
      <c r="D73" s="243"/>
      <c r="E73" s="244"/>
      <c r="F73" s="1"/>
      <c r="G73" s="1"/>
      <c r="H73" s="1"/>
      <c r="I73" s="1"/>
    </row>
    <row r="74" spans="1:9">
      <c r="A74" s="181" t="s">
        <v>30</v>
      </c>
      <c r="B74" s="182"/>
      <c r="C74" s="37" t="s">
        <v>31</v>
      </c>
      <c r="D74" s="37" t="s">
        <v>32</v>
      </c>
      <c r="E74" s="36" t="s">
        <v>3</v>
      </c>
      <c r="F74" s="1"/>
      <c r="G74" s="1"/>
      <c r="H74" s="1"/>
      <c r="I74" s="1"/>
    </row>
    <row r="75" spans="1:9">
      <c r="A75" s="38" t="s">
        <v>70</v>
      </c>
      <c r="B75" s="39"/>
      <c r="C75" s="40">
        <v>18.22</v>
      </c>
      <c r="D75" s="40">
        <v>18.22</v>
      </c>
      <c r="E75" s="10"/>
      <c r="F75" s="1"/>
      <c r="G75" s="1"/>
      <c r="H75" s="1"/>
      <c r="I75" s="1"/>
    </row>
    <row r="76" spans="1:9" ht="27" customHeight="1">
      <c r="A76" s="183" t="s">
        <v>34</v>
      </c>
      <c r="B76" s="184"/>
      <c r="C76" s="6">
        <f>SUM(C78+C79)</f>
        <v>430000</v>
      </c>
      <c r="D76" s="6">
        <f>SUM(D78+D79)</f>
        <v>198511.64</v>
      </c>
      <c r="E76" s="25"/>
      <c r="F76" s="1"/>
      <c r="G76" s="1"/>
      <c r="H76" s="1"/>
      <c r="I76" s="1"/>
    </row>
    <row r="77" spans="1:9">
      <c r="A77" s="153" t="s">
        <v>4</v>
      </c>
      <c r="B77" s="154"/>
      <c r="C77" s="20">
        <f>SUM(C78:C79)</f>
        <v>430000</v>
      </c>
      <c r="D77" s="20">
        <f>SUM(D78:D79)</f>
        <v>198511.64</v>
      </c>
      <c r="E77" s="10"/>
      <c r="F77" s="1"/>
      <c r="G77" s="1"/>
      <c r="H77" s="1"/>
      <c r="I77" s="1"/>
    </row>
    <row r="78" spans="1:9">
      <c r="A78" s="10" t="s">
        <v>35</v>
      </c>
      <c r="B78" s="10"/>
      <c r="C78" s="87">
        <v>385600</v>
      </c>
      <c r="D78" s="87">
        <v>178067.47</v>
      </c>
      <c r="E78" s="28" t="s">
        <v>110</v>
      </c>
      <c r="F78" s="1"/>
      <c r="G78" s="1"/>
      <c r="H78" s="1"/>
      <c r="I78" s="1"/>
    </row>
    <row r="79" spans="1:9" ht="59.25" customHeight="1">
      <c r="A79" s="44" t="s">
        <v>6</v>
      </c>
      <c r="B79" s="8"/>
      <c r="C79" s="41">
        <v>44400</v>
      </c>
      <c r="D79" s="29">
        <v>20444.169999999998</v>
      </c>
      <c r="E79" s="138" t="s">
        <v>111</v>
      </c>
      <c r="F79" s="1"/>
      <c r="G79" s="1"/>
      <c r="H79" s="1"/>
      <c r="I79" s="1"/>
    </row>
    <row r="80" spans="1:9" ht="27" customHeight="1">
      <c r="A80" s="183" t="s">
        <v>36</v>
      </c>
      <c r="B80" s="184"/>
      <c r="C80" s="6">
        <f>SUM(C81+C95)</f>
        <v>8847056.0700000003</v>
      </c>
      <c r="D80" s="6">
        <f>SUM(D81+D95)</f>
        <v>4239425.16</v>
      </c>
      <c r="E80" s="25"/>
      <c r="F80" s="1"/>
      <c r="G80" s="1"/>
      <c r="H80" s="1"/>
      <c r="I80" s="1"/>
    </row>
    <row r="81" spans="1:9">
      <c r="A81" s="153" t="s">
        <v>4</v>
      </c>
      <c r="B81" s="154"/>
      <c r="C81" s="17">
        <v>8617056.0700000003</v>
      </c>
      <c r="D81" s="17">
        <f>SUM(D82+D83+D84+D85+D93+D94)</f>
        <v>4180402.1599999997</v>
      </c>
      <c r="E81" s="10"/>
      <c r="F81" s="1"/>
      <c r="G81" s="1"/>
      <c r="H81" s="1"/>
      <c r="I81" s="1"/>
    </row>
    <row r="82" spans="1:9">
      <c r="A82" s="10" t="s">
        <v>35</v>
      </c>
      <c r="B82" s="10"/>
      <c r="C82" s="5">
        <v>15000</v>
      </c>
      <c r="D82" s="5">
        <v>6316.91</v>
      </c>
      <c r="E82" s="28" t="s">
        <v>113</v>
      </c>
      <c r="F82" s="1"/>
      <c r="G82" s="1"/>
      <c r="H82" s="1"/>
      <c r="I82" s="1"/>
    </row>
    <row r="83" spans="1:9">
      <c r="A83" s="137" t="s">
        <v>5</v>
      </c>
      <c r="B83" s="8"/>
      <c r="C83" s="13">
        <v>5300118</v>
      </c>
      <c r="D83" s="5">
        <v>2679380.44</v>
      </c>
      <c r="E83" s="28" t="s">
        <v>114</v>
      </c>
      <c r="F83" s="1"/>
      <c r="G83" s="1"/>
      <c r="H83" s="1"/>
      <c r="I83" s="1"/>
    </row>
    <row r="84" spans="1:9">
      <c r="A84" s="137" t="s">
        <v>21</v>
      </c>
      <c r="B84" s="8"/>
      <c r="C84" s="13">
        <v>1012000</v>
      </c>
      <c r="D84" s="5">
        <v>486627.38</v>
      </c>
      <c r="E84" s="28" t="s">
        <v>115</v>
      </c>
      <c r="F84" s="1"/>
      <c r="G84" s="1"/>
      <c r="H84" s="1"/>
      <c r="I84" s="1"/>
    </row>
    <row r="85" spans="1:9">
      <c r="A85" s="23" t="s">
        <v>10</v>
      </c>
      <c r="B85" s="7" t="s">
        <v>22</v>
      </c>
      <c r="C85" s="16" t="s">
        <v>13</v>
      </c>
      <c r="D85" s="26">
        <f>SUM(D86:D92)</f>
        <v>101488.15000000001</v>
      </c>
      <c r="E85" s="23" t="s">
        <v>27</v>
      </c>
      <c r="F85" s="1"/>
      <c r="G85" s="1"/>
      <c r="H85" s="1"/>
      <c r="I85" s="1"/>
    </row>
    <row r="86" spans="1:9">
      <c r="A86" s="14"/>
      <c r="B86" s="24" t="s">
        <v>23</v>
      </c>
      <c r="C86" s="16" t="s">
        <v>13</v>
      </c>
      <c r="D86" s="27">
        <v>39328.83</v>
      </c>
      <c r="E86" s="10" t="s">
        <v>117</v>
      </c>
      <c r="F86" s="1"/>
      <c r="G86" s="1"/>
      <c r="H86" s="1"/>
      <c r="I86" s="1"/>
    </row>
    <row r="87" spans="1:9">
      <c r="A87" s="14"/>
      <c r="B87" s="24" t="s">
        <v>11</v>
      </c>
      <c r="C87" s="16" t="s">
        <v>13</v>
      </c>
      <c r="D87" s="27">
        <v>46609.58</v>
      </c>
      <c r="E87" s="10" t="s">
        <v>118</v>
      </c>
      <c r="F87" s="1"/>
      <c r="G87" s="1"/>
      <c r="H87" s="1"/>
      <c r="I87" s="1"/>
    </row>
    <row r="88" spans="1:9">
      <c r="A88" s="14"/>
      <c r="B88" s="24" t="s">
        <v>24</v>
      </c>
      <c r="C88" s="16" t="s">
        <v>13</v>
      </c>
      <c r="D88" s="27">
        <v>4092.07</v>
      </c>
      <c r="E88" s="10" t="s">
        <v>119</v>
      </c>
      <c r="F88" s="1"/>
      <c r="G88" s="1"/>
      <c r="H88" s="1"/>
      <c r="I88" s="1"/>
    </row>
    <row r="89" spans="1:9">
      <c r="A89" s="14"/>
      <c r="B89" s="24" t="s">
        <v>97</v>
      </c>
      <c r="C89" s="16" t="s">
        <v>13</v>
      </c>
      <c r="D89" s="27">
        <v>262.27</v>
      </c>
      <c r="E89" s="10" t="s">
        <v>116</v>
      </c>
      <c r="F89" s="1"/>
      <c r="G89" s="1"/>
      <c r="H89" s="1"/>
      <c r="I89" s="1"/>
    </row>
    <row r="90" spans="1:9">
      <c r="A90" s="14"/>
      <c r="B90" s="24" t="s">
        <v>25</v>
      </c>
      <c r="C90" s="16" t="s">
        <v>13</v>
      </c>
      <c r="D90" s="27">
        <v>1603.47</v>
      </c>
      <c r="E90" s="10" t="s">
        <v>120</v>
      </c>
      <c r="F90" s="1"/>
      <c r="G90" s="1"/>
      <c r="H90" s="1"/>
      <c r="I90" s="1"/>
    </row>
    <row r="91" spans="1:9">
      <c r="A91" s="14"/>
      <c r="B91" s="24" t="s">
        <v>26</v>
      </c>
      <c r="C91" s="16" t="s">
        <v>13</v>
      </c>
      <c r="D91" s="27">
        <v>2320.87</v>
      </c>
      <c r="E91" s="10" t="s">
        <v>120</v>
      </c>
      <c r="F91" s="1"/>
      <c r="G91" s="1"/>
      <c r="H91" s="1"/>
      <c r="I91" s="1"/>
    </row>
    <row r="92" spans="1:9">
      <c r="A92" s="77"/>
      <c r="B92" s="24" t="s">
        <v>68</v>
      </c>
      <c r="C92" s="16" t="s">
        <v>13</v>
      </c>
      <c r="D92" s="27">
        <v>7271.06</v>
      </c>
      <c r="E92" s="10" t="s">
        <v>121</v>
      </c>
      <c r="F92" s="1"/>
      <c r="G92" s="1"/>
      <c r="H92" s="1"/>
      <c r="I92" s="1"/>
    </row>
    <row r="93" spans="1:9" ht="77.25" customHeight="1">
      <c r="A93" s="43" t="s">
        <v>9</v>
      </c>
      <c r="B93" s="8"/>
      <c r="C93" s="106" t="s">
        <v>13</v>
      </c>
      <c r="D93" s="86">
        <v>19656.07</v>
      </c>
      <c r="E93" s="93" t="s">
        <v>192</v>
      </c>
      <c r="F93" s="1"/>
      <c r="G93" s="1"/>
      <c r="H93" s="1"/>
      <c r="I93" s="1"/>
    </row>
    <row r="94" spans="1:9" ht="235.5" customHeight="1">
      <c r="A94" s="177" t="s">
        <v>6</v>
      </c>
      <c r="B94" s="177"/>
      <c r="C94" s="70" t="s">
        <v>13</v>
      </c>
      <c r="D94" s="29">
        <v>886933.21</v>
      </c>
      <c r="E94" s="93" t="s">
        <v>176</v>
      </c>
      <c r="F94" s="1"/>
      <c r="G94" s="1"/>
      <c r="H94" s="1"/>
      <c r="I94" s="1"/>
    </row>
    <row r="95" spans="1:9" ht="57.75" customHeight="1">
      <c r="A95" s="45" t="s">
        <v>12</v>
      </c>
      <c r="B95" s="30"/>
      <c r="C95" s="31">
        <v>230000</v>
      </c>
      <c r="D95" s="31">
        <v>59023</v>
      </c>
      <c r="E95" s="93" t="s">
        <v>112</v>
      </c>
      <c r="F95" s="1"/>
      <c r="G95" s="1"/>
      <c r="H95" s="1"/>
      <c r="I95" s="1"/>
    </row>
    <row r="96" spans="1:9">
      <c r="A96" s="178" t="s">
        <v>29</v>
      </c>
      <c r="B96" s="179"/>
      <c r="C96" s="179"/>
      <c r="D96" s="179"/>
      <c r="E96" s="180"/>
      <c r="F96" s="1"/>
      <c r="G96" s="1"/>
      <c r="H96" s="1"/>
      <c r="I96" s="1"/>
    </row>
    <row r="97" spans="1:9">
      <c r="A97" s="181" t="s">
        <v>30</v>
      </c>
      <c r="B97" s="182"/>
      <c r="C97" s="37" t="s">
        <v>31</v>
      </c>
      <c r="D97" s="37" t="s">
        <v>32</v>
      </c>
      <c r="E97" s="36" t="s">
        <v>3</v>
      </c>
      <c r="F97" s="1"/>
      <c r="G97" s="1"/>
      <c r="H97" s="1"/>
      <c r="I97" s="1"/>
    </row>
    <row r="98" spans="1:9">
      <c r="A98" s="38" t="s">
        <v>70</v>
      </c>
      <c r="B98" s="39"/>
      <c r="C98" s="40">
        <v>94.19</v>
      </c>
      <c r="D98" s="40">
        <v>94.19</v>
      </c>
      <c r="E98" s="10"/>
      <c r="F98" s="1"/>
      <c r="G98" s="1"/>
      <c r="H98" s="1"/>
      <c r="I98" s="1"/>
    </row>
    <row r="99" spans="1:9">
      <c r="A99" s="15" t="s">
        <v>37</v>
      </c>
      <c r="B99" s="8"/>
      <c r="C99" s="46">
        <v>2</v>
      </c>
      <c r="D99" s="46">
        <v>2</v>
      </c>
      <c r="E99" s="10"/>
      <c r="F99" s="1"/>
      <c r="G99" s="1"/>
      <c r="H99" s="1"/>
      <c r="I99" s="1"/>
    </row>
    <row r="100" spans="1:9" ht="24" customHeight="1">
      <c r="A100" s="183" t="s">
        <v>38</v>
      </c>
      <c r="B100" s="184"/>
      <c r="C100" s="6">
        <f>SUM(C101)</f>
        <v>27000</v>
      </c>
      <c r="D100" s="6">
        <f>SUM(D101)</f>
        <v>25530.720000000001</v>
      </c>
      <c r="E100" s="50"/>
      <c r="F100" s="1"/>
      <c r="G100" s="1"/>
      <c r="H100" s="1"/>
      <c r="I100" s="1"/>
    </row>
    <row r="101" spans="1:9">
      <c r="A101" s="153" t="s">
        <v>4</v>
      </c>
      <c r="B101" s="154"/>
      <c r="C101" s="17">
        <f>SUM(C102:C104)</f>
        <v>27000</v>
      </c>
      <c r="D101" s="47">
        <f>SUM(D102:D104)</f>
        <v>25530.720000000001</v>
      </c>
      <c r="E101" s="51" t="s">
        <v>123</v>
      </c>
      <c r="F101" s="1"/>
      <c r="G101" s="1"/>
      <c r="H101" s="1"/>
      <c r="I101" s="1"/>
    </row>
    <row r="102" spans="1:9">
      <c r="A102" s="15" t="s">
        <v>5</v>
      </c>
      <c r="B102" s="8"/>
      <c r="C102" s="13">
        <v>12400</v>
      </c>
      <c r="D102" s="48">
        <v>12400</v>
      </c>
      <c r="E102" s="150" t="s">
        <v>177</v>
      </c>
      <c r="F102" s="1"/>
      <c r="G102" s="1"/>
      <c r="H102" s="1"/>
      <c r="I102" s="1"/>
    </row>
    <row r="103" spans="1:9">
      <c r="A103" s="21" t="s">
        <v>21</v>
      </c>
      <c r="B103" s="8"/>
      <c r="C103" s="13">
        <v>4841.4399999999996</v>
      </c>
      <c r="D103" s="48">
        <v>4372.16</v>
      </c>
      <c r="E103" s="150"/>
      <c r="F103" s="1"/>
      <c r="G103" s="1"/>
      <c r="H103" s="1"/>
      <c r="I103" s="1"/>
    </row>
    <row r="104" spans="1:9" ht="19.5" customHeight="1">
      <c r="A104" s="44" t="s">
        <v>6</v>
      </c>
      <c r="B104" s="8"/>
      <c r="C104" s="41">
        <v>9758.56</v>
      </c>
      <c r="D104" s="49">
        <v>8758.56</v>
      </c>
      <c r="E104" s="149"/>
      <c r="F104" s="1"/>
      <c r="G104" s="1"/>
      <c r="H104" s="1"/>
      <c r="I104" s="1"/>
    </row>
    <row r="105" spans="1:9" ht="35.25" customHeight="1">
      <c r="A105" s="183" t="s">
        <v>78</v>
      </c>
      <c r="B105" s="184"/>
      <c r="C105" s="6">
        <f>SUM(C106)</f>
        <v>93499</v>
      </c>
      <c r="D105" s="6">
        <f>SUM(D106)</f>
        <v>13209.31</v>
      </c>
      <c r="E105" s="25"/>
      <c r="F105" s="1"/>
      <c r="G105" s="1"/>
      <c r="H105" s="1"/>
      <c r="I105" s="1"/>
    </row>
    <row r="106" spans="1:9">
      <c r="A106" s="153" t="s">
        <v>4</v>
      </c>
      <c r="B106" s="154"/>
      <c r="C106" s="17">
        <f>SUM(C107:C110)</f>
        <v>93499</v>
      </c>
      <c r="D106" s="17">
        <f>SUM(D107:D110)</f>
        <v>13209.31</v>
      </c>
      <c r="E106" s="53"/>
      <c r="F106" s="1"/>
      <c r="G106" s="1"/>
      <c r="H106" s="1"/>
      <c r="I106" s="1"/>
    </row>
    <row r="107" spans="1:9">
      <c r="A107" s="21" t="s">
        <v>35</v>
      </c>
      <c r="B107" s="42"/>
      <c r="C107" s="5">
        <v>12000</v>
      </c>
      <c r="D107" s="5">
        <v>0</v>
      </c>
      <c r="E107" s="53" t="s">
        <v>79</v>
      </c>
      <c r="F107" s="1"/>
      <c r="G107" s="1"/>
      <c r="H107" s="1"/>
      <c r="I107" s="1"/>
    </row>
    <row r="108" spans="1:9">
      <c r="A108" s="15" t="s">
        <v>5</v>
      </c>
      <c r="B108" s="8"/>
      <c r="C108" s="13">
        <v>5000</v>
      </c>
      <c r="D108" s="5">
        <v>0</v>
      </c>
      <c r="E108" s="53" t="s">
        <v>69</v>
      </c>
      <c r="F108" s="1"/>
      <c r="G108" s="1"/>
      <c r="H108" s="1"/>
      <c r="I108" s="1"/>
    </row>
    <row r="109" spans="1:9">
      <c r="A109" s="21" t="s">
        <v>21</v>
      </c>
      <c r="B109" s="8"/>
      <c r="C109" s="13">
        <v>500</v>
      </c>
      <c r="D109" s="5">
        <v>0</v>
      </c>
      <c r="E109" s="28" t="s">
        <v>71</v>
      </c>
      <c r="F109" s="1"/>
      <c r="G109" s="1"/>
      <c r="H109" s="1"/>
      <c r="I109" s="1"/>
    </row>
    <row r="110" spans="1:9" ht="72" customHeight="1">
      <c r="A110" s="44" t="s">
        <v>6</v>
      </c>
      <c r="B110" s="8"/>
      <c r="C110" s="41">
        <v>75999</v>
      </c>
      <c r="D110" s="29">
        <v>13209.31</v>
      </c>
      <c r="E110" s="138" t="s">
        <v>178</v>
      </c>
      <c r="F110" s="1"/>
      <c r="G110" s="1"/>
      <c r="H110" s="1"/>
      <c r="I110" s="1"/>
    </row>
    <row r="111" spans="1:9" ht="24" customHeight="1">
      <c r="A111" s="183" t="s">
        <v>75</v>
      </c>
      <c r="B111" s="184"/>
      <c r="C111" s="6">
        <f>SUM(C112)</f>
        <v>1</v>
      </c>
      <c r="D111" s="6">
        <f>SUM(D112)</f>
        <v>0.34</v>
      </c>
      <c r="E111" s="9"/>
      <c r="F111" s="1"/>
      <c r="G111" s="1"/>
      <c r="H111" s="1"/>
      <c r="I111" s="1"/>
    </row>
    <row r="112" spans="1:9">
      <c r="A112" s="146" t="s">
        <v>4</v>
      </c>
      <c r="B112" s="224"/>
      <c r="C112" s="34">
        <f>SUM(C113)</f>
        <v>1</v>
      </c>
      <c r="D112" s="34">
        <f>SUM(D113)</f>
        <v>0.34</v>
      </c>
      <c r="E112" s="148" t="s">
        <v>124</v>
      </c>
      <c r="F112" s="1"/>
      <c r="G112" s="1"/>
      <c r="H112" s="1"/>
      <c r="I112" s="1"/>
    </row>
    <row r="113" spans="1:9">
      <c r="A113" s="175" t="s">
        <v>6</v>
      </c>
      <c r="B113" s="176"/>
      <c r="C113" s="87">
        <v>1</v>
      </c>
      <c r="D113" s="87">
        <v>0.34</v>
      </c>
      <c r="E113" s="149"/>
      <c r="F113" s="1"/>
      <c r="G113" s="1"/>
      <c r="H113" s="1"/>
      <c r="I113" s="1"/>
    </row>
    <row r="114" spans="1:9" ht="36" customHeight="1">
      <c r="A114" s="261" t="s">
        <v>39</v>
      </c>
      <c r="B114" s="261"/>
      <c r="C114" s="6">
        <f>SUM(C115)</f>
        <v>20300</v>
      </c>
      <c r="D114" s="6">
        <f>SUM(D115)</f>
        <v>8500</v>
      </c>
      <c r="E114" s="25"/>
      <c r="F114" s="1"/>
      <c r="G114" s="1"/>
      <c r="H114" s="1"/>
      <c r="I114" s="1"/>
    </row>
    <row r="115" spans="1:9">
      <c r="A115" s="153" t="s">
        <v>4</v>
      </c>
      <c r="B115" s="154"/>
      <c r="C115" s="17">
        <f>SUM(C116)</f>
        <v>20300</v>
      </c>
      <c r="D115" s="17">
        <f>SUM(D116)</f>
        <v>8500</v>
      </c>
      <c r="E115" s="263" t="s">
        <v>125</v>
      </c>
      <c r="F115" s="1"/>
      <c r="G115" s="1"/>
      <c r="H115" s="1"/>
      <c r="I115" s="1"/>
    </row>
    <row r="116" spans="1:9" ht="21.75" customHeight="1">
      <c r="A116" s="139" t="s">
        <v>6</v>
      </c>
      <c r="B116" s="8"/>
      <c r="C116" s="41">
        <v>20300</v>
      </c>
      <c r="D116" s="29">
        <v>8500</v>
      </c>
      <c r="E116" s="264"/>
      <c r="F116" s="1"/>
      <c r="G116" s="1"/>
      <c r="H116" s="1"/>
      <c r="I116" s="1"/>
    </row>
    <row r="117" spans="1:9" ht="35.25" customHeight="1">
      <c r="A117" s="183" t="s">
        <v>40</v>
      </c>
      <c r="B117" s="184"/>
      <c r="C117" s="6">
        <f>SUM(C118)</f>
        <v>4000</v>
      </c>
      <c r="D117" s="6">
        <f>SUM(D118)</f>
        <v>3998.99</v>
      </c>
      <c r="E117" s="25"/>
      <c r="F117" s="1"/>
      <c r="G117" s="1"/>
      <c r="H117" s="1"/>
      <c r="I117" s="1"/>
    </row>
    <row r="118" spans="1:9">
      <c r="A118" s="153" t="s">
        <v>4</v>
      </c>
      <c r="B118" s="154"/>
      <c r="C118" s="17">
        <f>SUM(C119)</f>
        <v>4000</v>
      </c>
      <c r="D118" s="17">
        <f>SUM(D119)</f>
        <v>3998.99</v>
      </c>
      <c r="E118" s="265" t="s">
        <v>190</v>
      </c>
      <c r="F118" s="1"/>
      <c r="G118" s="1"/>
      <c r="H118" s="1"/>
      <c r="I118" s="1"/>
    </row>
    <row r="119" spans="1:9" ht="23.25" customHeight="1">
      <c r="A119" s="44" t="s">
        <v>6</v>
      </c>
      <c r="B119" s="8"/>
      <c r="C119" s="41">
        <v>4000</v>
      </c>
      <c r="D119" s="29">
        <v>3998.99</v>
      </c>
      <c r="E119" s="266"/>
      <c r="F119" s="1"/>
      <c r="G119" s="1"/>
      <c r="H119" s="1"/>
      <c r="I119" s="1"/>
    </row>
    <row r="120" spans="1:9" ht="48" customHeight="1">
      <c r="A120" s="183" t="s">
        <v>41</v>
      </c>
      <c r="B120" s="184"/>
      <c r="C120" s="6">
        <f>SUM(C121)</f>
        <v>470000</v>
      </c>
      <c r="D120" s="6">
        <f>SUM(D121)</f>
        <v>194461.82</v>
      </c>
      <c r="E120" s="25"/>
      <c r="F120" s="1"/>
      <c r="G120" s="1"/>
      <c r="H120" s="1"/>
      <c r="I120" s="1"/>
    </row>
    <row r="121" spans="1:9">
      <c r="A121" s="153" t="s">
        <v>4</v>
      </c>
      <c r="B121" s="154"/>
      <c r="C121" s="17">
        <f>SUM(C122)</f>
        <v>470000</v>
      </c>
      <c r="D121" s="17">
        <f>SUM(D122)</f>
        <v>194461.82</v>
      </c>
      <c r="E121" s="63"/>
      <c r="F121" s="1"/>
      <c r="G121" s="1"/>
      <c r="H121" s="1"/>
      <c r="I121" s="1"/>
    </row>
    <row r="122" spans="1:9">
      <c r="A122" s="44" t="s">
        <v>6</v>
      </c>
      <c r="B122" s="8"/>
      <c r="C122" s="41">
        <v>470000</v>
      </c>
      <c r="D122" s="29">
        <v>194461.82</v>
      </c>
      <c r="E122" s="77" t="s">
        <v>42</v>
      </c>
      <c r="F122" s="1"/>
      <c r="G122" s="1"/>
      <c r="H122" s="1"/>
      <c r="I122" s="1"/>
    </row>
    <row r="123" spans="1:9" ht="26.25" customHeight="1">
      <c r="A123" s="183" t="s">
        <v>43</v>
      </c>
      <c r="B123" s="184"/>
      <c r="C123" s="6">
        <f>SUM(C124)</f>
        <v>658779.61</v>
      </c>
      <c r="D123" s="6">
        <f>SUM(D124)</f>
        <v>0</v>
      </c>
      <c r="E123" s="25"/>
      <c r="F123" s="1"/>
      <c r="G123" s="1"/>
      <c r="H123" s="1"/>
      <c r="I123" s="1"/>
    </row>
    <row r="124" spans="1:9">
      <c r="A124" s="153" t="s">
        <v>4</v>
      </c>
      <c r="B124" s="154"/>
      <c r="C124" s="17">
        <f>SUM(C125)</f>
        <v>658779.61</v>
      </c>
      <c r="D124" s="17">
        <f>SUM(D125)</f>
        <v>0</v>
      </c>
      <c r="E124" s="148" t="s">
        <v>188</v>
      </c>
      <c r="F124" s="1"/>
      <c r="G124" s="1"/>
      <c r="H124" s="1"/>
      <c r="I124" s="1"/>
    </row>
    <row r="125" spans="1:9" ht="21.75" customHeight="1">
      <c r="A125" s="44" t="s">
        <v>6</v>
      </c>
      <c r="B125" s="8"/>
      <c r="C125" s="41">
        <v>658779.61</v>
      </c>
      <c r="D125" s="29">
        <v>0</v>
      </c>
      <c r="E125" s="149"/>
      <c r="F125" s="1"/>
      <c r="G125" s="1"/>
      <c r="H125" s="1"/>
      <c r="I125" s="1"/>
    </row>
    <row r="126" spans="1:9" ht="14.25" customHeight="1">
      <c r="A126" s="212" t="s">
        <v>44</v>
      </c>
      <c r="B126" s="213"/>
      <c r="C126" s="216">
        <f>SUM(C128)</f>
        <v>35000</v>
      </c>
      <c r="D126" s="216">
        <f>SUM(D128)</f>
        <v>19666.900000000001</v>
      </c>
      <c r="E126" s="218"/>
      <c r="F126" s="1"/>
      <c r="G126" s="1"/>
      <c r="H126" s="1"/>
      <c r="I126" s="1"/>
    </row>
    <row r="127" spans="1:9" ht="15" customHeight="1">
      <c r="A127" s="214"/>
      <c r="B127" s="215"/>
      <c r="C127" s="217"/>
      <c r="D127" s="217"/>
      <c r="E127" s="218"/>
      <c r="F127" s="1"/>
      <c r="G127" s="1"/>
      <c r="H127" s="1"/>
      <c r="I127" s="1"/>
    </row>
    <row r="128" spans="1:9" ht="15" customHeight="1">
      <c r="A128" s="153" t="s">
        <v>4</v>
      </c>
      <c r="B128" s="154"/>
      <c r="C128" s="17">
        <f>SUM(C129)</f>
        <v>35000</v>
      </c>
      <c r="D128" s="17">
        <f>SUM(D129)</f>
        <v>19666.900000000001</v>
      </c>
      <c r="E128" s="148" t="s">
        <v>126</v>
      </c>
      <c r="F128" s="1"/>
      <c r="G128" s="1"/>
      <c r="H128" s="1"/>
      <c r="I128" s="1"/>
    </row>
    <row r="129" spans="1:9">
      <c r="A129" s="44" t="s">
        <v>6</v>
      </c>
      <c r="B129" s="8"/>
      <c r="C129" s="41">
        <v>35000</v>
      </c>
      <c r="D129" s="29">
        <v>19666.900000000001</v>
      </c>
      <c r="E129" s="149"/>
      <c r="F129" s="1"/>
      <c r="G129" s="109"/>
      <c r="H129" s="1"/>
      <c r="I129" s="1"/>
    </row>
    <row r="130" spans="1:9" ht="24.75" customHeight="1">
      <c r="A130" s="151" t="s">
        <v>45</v>
      </c>
      <c r="B130" s="152"/>
      <c r="C130" s="22">
        <f>SUM(C131+C133)</f>
        <v>316000</v>
      </c>
      <c r="D130" s="95">
        <f>SUM(D131+D133)</f>
        <v>34973.25</v>
      </c>
      <c r="E130" s="25"/>
      <c r="F130" s="1"/>
      <c r="G130" s="109"/>
      <c r="H130" s="1"/>
      <c r="I130" s="1"/>
    </row>
    <row r="131" spans="1:9">
      <c r="A131" s="153" t="s">
        <v>4</v>
      </c>
      <c r="B131" s="154"/>
      <c r="C131" s="17">
        <f>SUM(C132)</f>
        <v>116000</v>
      </c>
      <c r="D131" s="17">
        <f>SUM(D132)</f>
        <v>34973.25</v>
      </c>
      <c r="E131" s="51" t="s">
        <v>127</v>
      </c>
      <c r="F131" s="1"/>
      <c r="G131" s="109"/>
      <c r="H131" s="1"/>
      <c r="I131" s="1"/>
    </row>
    <row r="132" spans="1:9">
      <c r="A132" s="44" t="s">
        <v>6</v>
      </c>
      <c r="B132" s="8"/>
      <c r="C132" s="41">
        <v>116000</v>
      </c>
      <c r="D132" s="29">
        <v>34973.25</v>
      </c>
      <c r="E132" s="55" t="s">
        <v>128</v>
      </c>
      <c r="F132" s="1"/>
      <c r="G132" s="1"/>
      <c r="H132" s="1"/>
      <c r="I132" s="1"/>
    </row>
    <row r="133" spans="1:9">
      <c r="A133" s="94" t="s">
        <v>12</v>
      </c>
      <c r="B133" s="8"/>
      <c r="C133" s="34">
        <v>200000</v>
      </c>
      <c r="D133" s="34">
        <v>0</v>
      </c>
      <c r="E133" s="28" t="s">
        <v>86</v>
      </c>
      <c r="F133" s="1"/>
      <c r="G133" s="1"/>
      <c r="H133" s="1"/>
      <c r="I133" s="1"/>
    </row>
    <row r="134" spans="1:9" ht="24.75" customHeight="1">
      <c r="A134" s="151" t="s">
        <v>46</v>
      </c>
      <c r="B134" s="152"/>
      <c r="C134" s="95">
        <f>SUM(C135+C139)</f>
        <v>1044664.09</v>
      </c>
      <c r="D134" s="95">
        <f>SUM(D135+D139)</f>
        <v>48887</v>
      </c>
      <c r="E134" s="25"/>
      <c r="F134" s="1"/>
      <c r="G134" s="1"/>
      <c r="H134" s="1"/>
      <c r="I134" s="1"/>
    </row>
    <row r="135" spans="1:9">
      <c r="A135" s="153" t="s">
        <v>4</v>
      </c>
      <c r="B135" s="154"/>
      <c r="C135" s="17">
        <f>SUM(C136:C138)</f>
        <v>474942.89</v>
      </c>
      <c r="D135" s="17">
        <f>SUM(D136:D138)</f>
        <v>671</v>
      </c>
      <c r="E135" s="148" t="s">
        <v>130</v>
      </c>
      <c r="F135" s="1"/>
      <c r="G135" s="1"/>
      <c r="H135" s="1"/>
      <c r="I135" s="1"/>
    </row>
    <row r="136" spans="1:9">
      <c r="A136" s="44" t="s">
        <v>5</v>
      </c>
      <c r="B136" s="57"/>
      <c r="C136" s="58">
        <v>36500</v>
      </c>
      <c r="D136" s="59">
        <v>0</v>
      </c>
      <c r="E136" s="150"/>
      <c r="F136" s="1"/>
      <c r="G136" s="1"/>
      <c r="H136" s="1"/>
      <c r="I136" s="1"/>
    </row>
    <row r="137" spans="1:9">
      <c r="A137" s="21" t="s">
        <v>21</v>
      </c>
      <c r="B137" s="8"/>
      <c r="C137" s="52">
        <v>6900</v>
      </c>
      <c r="D137" s="56">
        <v>0</v>
      </c>
      <c r="E137" s="150"/>
      <c r="F137" s="1"/>
      <c r="G137" s="1"/>
      <c r="H137" s="1"/>
      <c r="I137" s="1"/>
    </row>
    <row r="138" spans="1:9" ht="14.25" customHeight="1">
      <c r="A138" s="44" t="s">
        <v>6</v>
      </c>
      <c r="B138" s="8"/>
      <c r="C138" s="41">
        <v>431542.89</v>
      </c>
      <c r="D138" s="29">
        <v>671</v>
      </c>
      <c r="E138" s="149"/>
      <c r="F138" s="1"/>
      <c r="G138" s="1"/>
      <c r="H138" s="1"/>
      <c r="I138" s="1"/>
    </row>
    <row r="139" spans="1:9" ht="83.25" customHeight="1">
      <c r="A139" s="136" t="s">
        <v>12</v>
      </c>
      <c r="B139" s="140"/>
      <c r="C139" s="54">
        <v>569721.19999999995</v>
      </c>
      <c r="D139" s="54">
        <v>48216</v>
      </c>
      <c r="E139" s="134" t="s">
        <v>129</v>
      </c>
      <c r="F139" s="1"/>
      <c r="G139" s="1"/>
      <c r="H139" s="1"/>
      <c r="I139" s="1"/>
    </row>
    <row r="140" spans="1:9" ht="27" customHeight="1">
      <c r="A140" s="151" t="s">
        <v>48</v>
      </c>
      <c r="B140" s="152"/>
      <c r="C140" s="35">
        <f>SUM(C141+C144)</f>
        <v>1025000</v>
      </c>
      <c r="D140" s="95">
        <f>SUM(D141+D143)</f>
        <v>12000</v>
      </c>
      <c r="E140" s="25"/>
      <c r="F140" s="1"/>
      <c r="G140" s="1"/>
      <c r="H140" s="1"/>
      <c r="I140" s="1"/>
    </row>
    <row r="141" spans="1:9" ht="15" customHeight="1">
      <c r="A141" s="146" t="s">
        <v>4</v>
      </c>
      <c r="B141" s="147"/>
      <c r="C141" s="34">
        <f>SUM(C142:C143)</f>
        <v>25000</v>
      </c>
      <c r="D141" s="34">
        <f>SUM(D142:D142)</f>
        <v>12000</v>
      </c>
      <c r="E141" s="10"/>
      <c r="F141" s="1"/>
      <c r="G141" s="1"/>
      <c r="H141" s="1"/>
      <c r="I141" s="1"/>
    </row>
    <row r="142" spans="1:9">
      <c r="A142" s="44" t="s">
        <v>35</v>
      </c>
      <c r="B142" s="57"/>
      <c r="C142" s="58">
        <v>24000</v>
      </c>
      <c r="D142" s="59">
        <v>12000</v>
      </c>
      <c r="E142" s="10" t="s">
        <v>47</v>
      </c>
      <c r="F142" s="1"/>
      <c r="G142" s="1"/>
      <c r="H142" s="1"/>
      <c r="I142" s="1"/>
    </row>
    <row r="143" spans="1:9">
      <c r="A143" s="96" t="s">
        <v>6</v>
      </c>
      <c r="B143" s="8"/>
      <c r="C143" s="41">
        <v>1000</v>
      </c>
      <c r="D143" s="29">
        <v>0</v>
      </c>
      <c r="E143" s="60"/>
      <c r="F143" s="1"/>
      <c r="G143" s="1"/>
      <c r="H143" s="1"/>
      <c r="I143" s="1"/>
    </row>
    <row r="144" spans="1:9" ht="33.75">
      <c r="A144" s="136" t="s">
        <v>12</v>
      </c>
      <c r="B144" s="140"/>
      <c r="C144" s="54">
        <v>1000000</v>
      </c>
      <c r="D144" s="54">
        <v>0</v>
      </c>
      <c r="E144" s="138" t="s">
        <v>131</v>
      </c>
      <c r="F144" s="1"/>
      <c r="G144" s="1"/>
      <c r="H144" s="1"/>
      <c r="I144" s="1"/>
    </row>
    <row r="145" spans="1:5" ht="35.25" customHeight="1">
      <c r="A145" s="151" t="s">
        <v>49</v>
      </c>
      <c r="B145" s="152"/>
      <c r="C145" s="69">
        <f>SUM(C146)</f>
        <v>10000</v>
      </c>
      <c r="D145" s="69">
        <f>SUM(D146)</f>
        <v>0</v>
      </c>
      <c r="E145" s="25"/>
    </row>
    <row r="146" spans="1:5" ht="21.75">
      <c r="A146" s="153" t="s">
        <v>4</v>
      </c>
      <c r="B146" s="154"/>
      <c r="C146" s="17">
        <f>SUM(C147)</f>
        <v>10000</v>
      </c>
      <c r="D146" s="17">
        <f>SUM(D147)</f>
        <v>0</v>
      </c>
      <c r="E146" s="65" t="s">
        <v>80</v>
      </c>
    </row>
    <row r="147" spans="1:5">
      <c r="A147" s="44" t="s">
        <v>6</v>
      </c>
      <c r="B147" s="8"/>
      <c r="C147" s="41">
        <v>10000</v>
      </c>
      <c r="D147" s="29">
        <v>0</v>
      </c>
      <c r="E147" s="10"/>
    </row>
    <row r="148" spans="1:5" ht="24.75" customHeight="1">
      <c r="A148" s="220" t="s">
        <v>50</v>
      </c>
      <c r="B148" s="221"/>
      <c r="C148" s="78">
        <f>SUM(C149)</f>
        <v>60000</v>
      </c>
      <c r="D148" s="78">
        <f>SUM(D149)</f>
        <v>13332</v>
      </c>
      <c r="E148" s="64"/>
    </row>
    <row r="149" spans="1:5" ht="15" customHeight="1">
      <c r="A149" s="153" t="s">
        <v>4</v>
      </c>
      <c r="B149" s="154"/>
      <c r="C149" s="17">
        <f>SUM(C150)</f>
        <v>60000</v>
      </c>
      <c r="D149" s="17">
        <f>SUM(D150)</f>
        <v>13332</v>
      </c>
      <c r="E149" s="192" t="s">
        <v>81</v>
      </c>
    </row>
    <row r="150" spans="1:5">
      <c r="A150" s="44" t="s">
        <v>6</v>
      </c>
      <c r="B150" s="8"/>
      <c r="C150" s="41">
        <v>60000</v>
      </c>
      <c r="D150" s="29">
        <v>13332</v>
      </c>
      <c r="E150" s="193"/>
    </row>
    <row r="151" spans="1:5" ht="25.5" customHeight="1">
      <c r="A151" s="151" t="s">
        <v>51</v>
      </c>
      <c r="B151" s="152"/>
      <c r="C151" s="35">
        <f>SUM(C152+C154)</f>
        <v>4965191.16</v>
      </c>
      <c r="D151" s="79">
        <f>SUM(D152+D154)</f>
        <v>1347552</v>
      </c>
      <c r="E151" s="25"/>
    </row>
    <row r="152" spans="1:5">
      <c r="A152" s="219" t="s">
        <v>4</v>
      </c>
      <c r="B152" s="219"/>
      <c r="C152" s="17">
        <f>SUM(C153)</f>
        <v>2762323.2</v>
      </c>
      <c r="D152" s="17">
        <f>SUM(D153)</f>
        <v>1347552</v>
      </c>
      <c r="E152" s="148" t="s">
        <v>143</v>
      </c>
    </row>
    <row r="153" spans="1:5">
      <c r="A153" s="44" t="s">
        <v>6</v>
      </c>
      <c r="B153" s="8"/>
      <c r="C153" s="41">
        <v>2762323.2</v>
      </c>
      <c r="D153" s="29">
        <v>1347552</v>
      </c>
      <c r="E153" s="149"/>
    </row>
    <row r="154" spans="1:5" ht="33.75">
      <c r="A154" s="136" t="s">
        <v>12</v>
      </c>
      <c r="B154" s="140"/>
      <c r="C154" s="54">
        <v>2202867.96</v>
      </c>
      <c r="D154" s="54">
        <v>0</v>
      </c>
      <c r="E154" s="119" t="s">
        <v>144</v>
      </c>
    </row>
    <row r="155" spans="1:5">
      <c r="A155" s="209" t="s">
        <v>156</v>
      </c>
      <c r="B155" s="210"/>
      <c r="C155" s="210"/>
      <c r="D155" s="210"/>
      <c r="E155" s="211"/>
    </row>
    <row r="156" spans="1:5">
      <c r="A156" s="18" t="s">
        <v>14</v>
      </c>
      <c r="B156" s="19"/>
      <c r="C156" s="233" t="s">
        <v>157</v>
      </c>
      <c r="D156" s="234"/>
      <c r="E156" s="235"/>
    </row>
    <row r="157" spans="1:5" ht="30" customHeight="1">
      <c r="A157" s="139" t="s">
        <v>15</v>
      </c>
      <c r="B157" s="145"/>
      <c r="C157" s="172" t="s">
        <v>158</v>
      </c>
      <c r="D157" s="173"/>
      <c r="E157" s="174"/>
    </row>
    <row r="158" spans="1:5">
      <c r="A158" s="103" t="s">
        <v>16</v>
      </c>
      <c r="B158" s="104"/>
      <c r="C158" s="167" t="s">
        <v>159</v>
      </c>
      <c r="D158" s="168"/>
      <c r="E158" s="169"/>
    </row>
    <row r="159" spans="1:5">
      <c r="A159" s="103" t="s">
        <v>17</v>
      </c>
      <c r="B159" s="104"/>
      <c r="C159" s="170" t="s">
        <v>160</v>
      </c>
      <c r="D159" s="171"/>
      <c r="E159" s="121"/>
    </row>
    <row r="160" spans="1:5">
      <c r="A160" s="103" t="s">
        <v>18</v>
      </c>
      <c r="B160" s="104"/>
      <c r="C160" s="167" t="s">
        <v>161</v>
      </c>
      <c r="D160" s="168"/>
      <c r="E160" s="169"/>
    </row>
    <row r="161" spans="1:5" ht="29.25" customHeight="1">
      <c r="A161" s="139" t="s">
        <v>19</v>
      </c>
      <c r="B161" s="145"/>
      <c r="C161" s="172" t="s">
        <v>179</v>
      </c>
      <c r="D161" s="173"/>
      <c r="E161" s="174"/>
    </row>
    <row r="162" spans="1:5" ht="36" customHeight="1">
      <c r="A162" s="151" t="s">
        <v>145</v>
      </c>
      <c r="B162" s="152"/>
      <c r="C162" s="133">
        <f>SUM(C163)</f>
        <v>51.37</v>
      </c>
      <c r="D162" s="133">
        <f>SUM(D163)</f>
        <v>51.37</v>
      </c>
      <c r="E162" s="25"/>
    </row>
    <row r="163" spans="1:5">
      <c r="A163" s="153" t="s">
        <v>4</v>
      </c>
      <c r="B163" s="154"/>
      <c r="C163" s="17">
        <f>SUM(C164)</f>
        <v>51.37</v>
      </c>
      <c r="D163" s="17">
        <f>SUM(D164)</f>
        <v>51.37</v>
      </c>
      <c r="E163" s="148" t="s">
        <v>146</v>
      </c>
    </row>
    <row r="164" spans="1:5">
      <c r="A164" s="132" t="s">
        <v>6</v>
      </c>
      <c r="B164" s="8"/>
      <c r="C164" s="41">
        <v>51.37</v>
      </c>
      <c r="D164" s="29">
        <v>51.37</v>
      </c>
      <c r="E164" s="149"/>
    </row>
    <row r="165" spans="1:5" ht="25.5" customHeight="1">
      <c r="A165" s="151" t="s">
        <v>72</v>
      </c>
      <c r="B165" s="152"/>
      <c r="C165" s="79">
        <f>SUM(C166)</f>
        <v>2000</v>
      </c>
      <c r="D165" s="79">
        <f>SUM(D166)</f>
        <v>2000</v>
      </c>
      <c r="E165" s="25"/>
    </row>
    <row r="166" spans="1:5">
      <c r="A166" s="153" t="s">
        <v>4</v>
      </c>
      <c r="B166" s="154"/>
      <c r="C166" s="17">
        <f>SUM(C167)</f>
        <v>2000</v>
      </c>
      <c r="D166" s="17">
        <f>SUM(D167)</f>
        <v>2000</v>
      </c>
      <c r="E166" s="148" t="s">
        <v>147</v>
      </c>
    </row>
    <row r="167" spans="1:5">
      <c r="A167" s="80" t="s">
        <v>6</v>
      </c>
      <c r="B167" s="8"/>
      <c r="C167" s="41">
        <v>2000</v>
      </c>
      <c r="D167" s="29">
        <v>2000</v>
      </c>
      <c r="E167" s="149"/>
    </row>
    <row r="168" spans="1:5" ht="48.75" customHeight="1">
      <c r="A168" s="151" t="s">
        <v>52</v>
      </c>
      <c r="B168" s="152"/>
      <c r="C168" s="35">
        <f>SUM(C169)</f>
        <v>88776</v>
      </c>
      <c r="D168" s="35">
        <f>SUM(D169)</f>
        <v>43776</v>
      </c>
      <c r="E168" s="25"/>
    </row>
    <row r="169" spans="1:5">
      <c r="A169" s="153" t="s">
        <v>4</v>
      </c>
      <c r="B169" s="154"/>
      <c r="C169" s="17">
        <f>SUM(C170)</f>
        <v>88776</v>
      </c>
      <c r="D169" s="17">
        <f>SUM(D170)</f>
        <v>43776</v>
      </c>
      <c r="E169" s="51" t="s">
        <v>53</v>
      </c>
    </row>
    <row r="170" spans="1:5">
      <c r="A170" s="44" t="s">
        <v>6</v>
      </c>
      <c r="B170" s="8"/>
      <c r="C170" s="41">
        <v>88776</v>
      </c>
      <c r="D170" s="29">
        <v>43776</v>
      </c>
      <c r="E170" s="55" t="s">
        <v>76</v>
      </c>
    </row>
    <row r="171" spans="1:5" ht="39" customHeight="1">
      <c r="A171" s="262" t="s">
        <v>54</v>
      </c>
      <c r="B171" s="262"/>
      <c r="C171" s="69">
        <f>SUM(C172+C174)</f>
        <v>785075.42</v>
      </c>
      <c r="D171" s="69">
        <f>SUM(D172+D174)</f>
        <v>115064.42</v>
      </c>
      <c r="E171" s="88"/>
    </row>
    <row r="172" spans="1:5">
      <c r="A172" s="153" t="s">
        <v>4</v>
      </c>
      <c r="B172" s="154"/>
      <c r="C172" s="17">
        <f>SUM(C173)</f>
        <v>85075.42</v>
      </c>
      <c r="D172" s="17">
        <f>SUM(D173)</f>
        <v>35064.42</v>
      </c>
      <c r="E172" s="148" t="s">
        <v>148</v>
      </c>
    </row>
    <row r="173" spans="1:5" ht="21.75" customHeight="1">
      <c r="A173" s="44" t="s">
        <v>6</v>
      </c>
      <c r="B173" s="8"/>
      <c r="C173" s="41">
        <v>85075.42</v>
      </c>
      <c r="D173" s="29">
        <v>35064.42</v>
      </c>
      <c r="E173" s="149"/>
    </row>
    <row r="174" spans="1:5" ht="72" customHeight="1">
      <c r="A174" s="136" t="s">
        <v>12</v>
      </c>
      <c r="B174" s="140"/>
      <c r="C174" s="54">
        <v>700000</v>
      </c>
      <c r="D174" s="54">
        <v>80000</v>
      </c>
      <c r="E174" s="138" t="s">
        <v>166</v>
      </c>
    </row>
    <row r="175" spans="1:5" ht="39.75" customHeight="1">
      <c r="A175" s="254" t="s">
        <v>191</v>
      </c>
      <c r="B175" s="255"/>
      <c r="C175" s="255"/>
      <c r="D175" s="255"/>
      <c r="E175" s="256"/>
    </row>
    <row r="176" spans="1:5">
      <c r="A176" s="18" t="s">
        <v>14</v>
      </c>
      <c r="B176" s="10"/>
      <c r="C176" s="144" t="s">
        <v>149</v>
      </c>
      <c r="D176" s="144"/>
      <c r="E176" s="144"/>
    </row>
    <row r="177" spans="1:5">
      <c r="A177" s="32" t="s">
        <v>15</v>
      </c>
      <c r="B177" s="33"/>
      <c r="C177" s="197" t="s">
        <v>150</v>
      </c>
      <c r="D177" s="198"/>
      <c r="E177" s="199"/>
    </row>
    <row r="178" spans="1:5">
      <c r="A178" s="32" t="s">
        <v>16</v>
      </c>
      <c r="B178" s="33"/>
      <c r="C178" s="194" t="s">
        <v>151</v>
      </c>
      <c r="D178" s="195"/>
      <c r="E178" s="196"/>
    </row>
    <row r="179" spans="1:5">
      <c r="A179" s="32" t="s">
        <v>17</v>
      </c>
      <c r="B179" s="33"/>
      <c r="C179" s="200" t="s">
        <v>152</v>
      </c>
      <c r="D179" s="200"/>
      <c r="E179" s="200"/>
    </row>
    <row r="180" spans="1:5">
      <c r="A180" s="32" t="s">
        <v>18</v>
      </c>
      <c r="B180" s="33"/>
      <c r="C180" s="201" t="s">
        <v>153</v>
      </c>
      <c r="D180" s="202"/>
      <c r="E180" s="203"/>
    </row>
    <row r="181" spans="1:5" ht="25.5" customHeight="1">
      <c r="A181" s="139" t="s">
        <v>19</v>
      </c>
      <c r="B181" s="145"/>
      <c r="C181" s="172" t="s">
        <v>154</v>
      </c>
      <c r="D181" s="173"/>
      <c r="E181" s="174"/>
    </row>
    <row r="182" spans="1:5" ht="38.25" customHeight="1">
      <c r="A182" s="254" t="s">
        <v>165</v>
      </c>
      <c r="B182" s="255"/>
      <c r="C182" s="255"/>
      <c r="D182" s="255"/>
      <c r="E182" s="256"/>
    </row>
    <row r="183" spans="1:5">
      <c r="A183" s="18" t="s">
        <v>14</v>
      </c>
      <c r="B183" s="19"/>
      <c r="C183" s="233" t="s">
        <v>155</v>
      </c>
      <c r="D183" s="234"/>
      <c r="E183" s="235"/>
    </row>
    <row r="184" spans="1:5" ht="18" customHeight="1">
      <c r="A184" s="139" t="s">
        <v>15</v>
      </c>
      <c r="B184" s="145"/>
      <c r="C184" s="172" t="s">
        <v>162</v>
      </c>
      <c r="D184" s="173"/>
      <c r="E184" s="174"/>
    </row>
    <row r="185" spans="1:5">
      <c r="A185" s="103" t="s">
        <v>16</v>
      </c>
      <c r="B185" s="104"/>
      <c r="C185" s="167" t="s">
        <v>164</v>
      </c>
      <c r="D185" s="168"/>
      <c r="E185" s="169"/>
    </row>
    <row r="186" spans="1:5">
      <c r="A186" s="103" t="s">
        <v>17</v>
      </c>
      <c r="B186" s="104"/>
      <c r="C186" s="204" t="s">
        <v>163</v>
      </c>
      <c r="D186" s="205"/>
      <c r="E186" s="206"/>
    </row>
    <row r="187" spans="1:5">
      <c r="A187" s="103" t="s">
        <v>18</v>
      </c>
      <c r="B187" s="104"/>
      <c r="C187" s="167" t="s">
        <v>85</v>
      </c>
      <c r="D187" s="168"/>
      <c r="E187" s="169"/>
    </row>
    <row r="188" spans="1:5" ht="13.5" customHeight="1">
      <c r="A188" s="139" t="s">
        <v>19</v>
      </c>
      <c r="B188" s="145"/>
      <c r="C188" s="172" t="s">
        <v>180</v>
      </c>
      <c r="D188" s="173"/>
      <c r="E188" s="174"/>
    </row>
    <row r="189" spans="1:5" ht="39.75" customHeight="1">
      <c r="A189" s="151" t="s">
        <v>77</v>
      </c>
      <c r="B189" s="152"/>
      <c r="C189" s="81">
        <f>SUM(C190)</f>
        <v>20000</v>
      </c>
      <c r="D189" s="105">
        <f>SUM(D190)</f>
        <v>0</v>
      </c>
      <c r="E189" s="25"/>
    </row>
    <row r="190" spans="1:5">
      <c r="A190" s="146" t="s">
        <v>4</v>
      </c>
      <c r="B190" s="147"/>
      <c r="C190" s="17">
        <f>SUM(C191)</f>
        <v>20000</v>
      </c>
      <c r="D190" s="17">
        <f>SUM(D191)</f>
        <v>0</v>
      </c>
      <c r="E190" s="252" t="s">
        <v>167</v>
      </c>
    </row>
    <row r="191" spans="1:5">
      <c r="A191" s="77" t="s">
        <v>9</v>
      </c>
      <c r="B191" s="2"/>
      <c r="C191" s="110">
        <v>20000</v>
      </c>
      <c r="D191" s="82">
        <v>0</v>
      </c>
      <c r="E191" s="253"/>
    </row>
    <row r="192" spans="1:5" ht="42.75" customHeight="1">
      <c r="A192" s="151" t="s">
        <v>55</v>
      </c>
      <c r="B192" s="152"/>
      <c r="C192" s="35">
        <f>SUM(C193)</f>
        <v>123000</v>
      </c>
      <c r="D192" s="81">
        <f>SUM(D193)</f>
        <v>61500</v>
      </c>
      <c r="E192" s="25"/>
    </row>
    <row r="193" spans="1:5">
      <c r="A193" s="153" t="s">
        <v>4</v>
      </c>
      <c r="B193" s="154"/>
      <c r="C193" s="17">
        <f>SUM(C194)</f>
        <v>123000</v>
      </c>
      <c r="D193" s="17">
        <f>SUM(D194)</f>
        <v>61500</v>
      </c>
      <c r="E193" s="148" t="s">
        <v>181</v>
      </c>
    </row>
    <row r="194" spans="1:5" ht="34.5" customHeight="1">
      <c r="A194" s="44" t="s">
        <v>6</v>
      </c>
      <c r="B194" s="8"/>
      <c r="C194" s="41">
        <v>123000</v>
      </c>
      <c r="D194" s="29">
        <v>61500</v>
      </c>
      <c r="E194" s="149"/>
    </row>
    <row r="195" spans="1:5" ht="29.25" customHeight="1">
      <c r="A195" s="151" t="s">
        <v>56</v>
      </c>
      <c r="B195" s="152"/>
      <c r="C195" s="35">
        <f>SUM(C196)</f>
        <v>22500</v>
      </c>
      <c r="D195" s="35">
        <f>SUM(D196)</f>
        <v>0</v>
      </c>
      <c r="E195" s="25"/>
    </row>
    <row r="196" spans="1:5">
      <c r="A196" s="153" t="s">
        <v>4</v>
      </c>
      <c r="B196" s="154"/>
      <c r="C196" s="17">
        <f>SUM(C197)</f>
        <v>22500</v>
      </c>
      <c r="D196" s="17">
        <f>SUM(D197)</f>
        <v>0</v>
      </c>
      <c r="E196" s="63" t="s">
        <v>73</v>
      </c>
    </row>
    <row r="197" spans="1:5">
      <c r="A197" s="44" t="s">
        <v>6</v>
      </c>
      <c r="B197" s="8"/>
      <c r="C197" s="41">
        <v>22500</v>
      </c>
      <c r="D197" s="29">
        <v>0</v>
      </c>
      <c r="E197" s="77" t="s">
        <v>74</v>
      </c>
    </row>
    <row r="198" spans="1:5" ht="30" customHeight="1">
      <c r="A198" s="151" t="s">
        <v>57</v>
      </c>
      <c r="B198" s="152"/>
      <c r="C198" s="35">
        <f>SUM(C199+C201)</f>
        <v>790587.6</v>
      </c>
      <c r="D198" s="105">
        <f>SUM(D199+D201)</f>
        <v>16654.2</v>
      </c>
      <c r="E198" s="25"/>
    </row>
    <row r="199" spans="1:5">
      <c r="A199" s="146" t="s">
        <v>4</v>
      </c>
      <c r="B199" s="147"/>
      <c r="C199" s="17">
        <f>SUM(C200:C200)</f>
        <v>198062</v>
      </c>
      <c r="D199" s="17">
        <f>SUM(D200:D200)</f>
        <v>0</v>
      </c>
      <c r="E199" s="207" t="s">
        <v>182</v>
      </c>
    </row>
    <row r="200" spans="1:5">
      <c r="A200" s="44" t="s">
        <v>6</v>
      </c>
      <c r="B200" s="8"/>
      <c r="C200" s="41">
        <v>198062</v>
      </c>
      <c r="D200" s="29">
        <v>0</v>
      </c>
      <c r="E200" s="257"/>
    </row>
    <row r="201" spans="1:5" ht="21.75" customHeight="1">
      <c r="A201" s="136" t="s">
        <v>12</v>
      </c>
      <c r="B201" s="140"/>
      <c r="C201" s="54">
        <v>592525.6</v>
      </c>
      <c r="D201" s="54">
        <v>16654.2</v>
      </c>
      <c r="E201" s="208"/>
    </row>
    <row r="202" spans="1:5" ht="39.75" customHeight="1">
      <c r="A202" s="151" t="s">
        <v>58</v>
      </c>
      <c r="B202" s="152"/>
      <c r="C202" s="35">
        <f>SUM(C203+C206)</f>
        <v>43000</v>
      </c>
      <c r="D202" s="81">
        <f>SUM(D203+D206)</f>
        <v>0</v>
      </c>
      <c r="E202" s="25"/>
    </row>
    <row r="203" spans="1:5">
      <c r="A203" s="153" t="s">
        <v>4</v>
      </c>
      <c r="B203" s="154"/>
      <c r="C203" s="17">
        <f>SUM(C204:C205)</f>
        <v>16000</v>
      </c>
      <c r="D203" s="17">
        <f>SUM(D204:D205)</f>
        <v>0</v>
      </c>
      <c r="E203" s="189" t="s">
        <v>168</v>
      </c>
    </row>
    <row r="204" spans="1:5">
      <c r="A204" s="21" t="s">
        <v>5</v>
      </c>
      <c r="B204" s="42"/>
      <c r="C204" s="5">
        <v>14000</v>
      </c>
      <c r="D204" s="56">
        <v>0</v>
      </c>
      <c r="E204" s="190"/>
    </row>
    <row r="205" spans="1:5" ht="30" customHeight="1">
      <c r="A205" s="44" t="s">
        <v>6</v>
      </c>
      <c r="B205" s="8"/>
      <c r="C205" s="41">
        <v>2000</v>
      </c>
      <c r="D205" s="29">
        <v>0</v>
      </c>
      <c r="E205" s="191"/>
    </row>
    <row r="206" spans="1:5" ht="36.75" customHeight="1">
      <c r="A206" s="136" t="s">
        <v>12</v>
      </c>
      <c r="B206" s="8"/>
      <c r="C206" s="54">
        <v>27000</v>
      </c>
      <c r="D206" s="54">
        <v>0</v>
      </c>
      <c r="E206" s="141" t="s">
        <v>183</v>
      </c>
    </row>
    <row r="207" spans="1:5" ht="35.25" customHeight="1">
      <c r="A207" s="151" t="s">
        <v>59</v>
      </c>
      <c r="B207" s="152"/>
      <c r="C207" s="35">
        <f>SUM(C208)</f>
        <v>37000</v>
      </c>
      <c r="D207" s="35">
        <f>SUM(D208)</f>
        <v>29000</v>
      </c>
      <c r="E207" s="25"/>
    </row>
    <row r="208" spans="1:5">
      <c r="A208" s="153" t="s">
        <v>4</v>
      </c>
      <c r="B208" s="154"/>
      <c r="C208" s="66">
        <f>SUM(C209)</f>
        <v>37000</v>
      </c>
      <c r="D208" s="66">
        <f>SUM(D209:D209)</f>
        <v>29000</v>
      </c>
      <c r="E208" s="207" t="s">
        <v>184</v>
      </c>
    </row>
    <row r="209" spans="1:5" ht="33.75" customHeight="1">
      <c r="A209" s="44" t="s">
        <v>6</v>
      </c>
      <c r="B209" s="8"/>
      <c r="C209" s="67">
        <v>37000</v>
      </c>
      <c r="D209" s="68">
        <v>29000</v>
      </c>
      <c r="E209" s="208"/>
    </row>
    <row r="210" spans="1:5" ht="47.25" customHeight="1">
      <c r="A210" s="151" t="s">
        <v>60</v>
      </c>
      <c r="B210" s="152"/>
      <c r="C210" s="35">
        <f>SUM(C211)</f>
        <v>100000</v>
      </c>
      <c r="D210" s="133">
        <f>SUM(D211)</f>
        <v>65000</v>
      </c>
      <c r="E210" s="25"/>
    </row>
    <row r="211" spans="1:5">
      <c r="A211" s="153" t="s">
        <v>4</v>
      </c>
      <c r="B211" s="154"/>
      <c r="C211" s="66">
        <f>SUM(C212)</f>
        <v>100000</v>
      </c>
      <c r="D211" s="66">
        <f>SUM(D212:D212)</f>
        <v>65000</v>
      </c>
      <c r="E211" s="192" t="s">
        <v>185</v>
      </c>
    </row>
    <row r="212" spans="1:5" ht="59.25" customHeight="1">
      <c r="A212" s="44" t="s">
        <v>6</v>
      </c>
      <c r="B212" s="8"/>
      <c r="C212" s="67">
        <v>100000</v>
      </c>
      <c r="D212" s="68">
        <v>65000</v>
      </c>
      <c r="E212" s="193"/>
    </row>
    <row r="213" spans="1:5" ht="36" customHeight="1">
      <c r="A213" s="151" t="s">
        <v>61</v>
      </c>
      <c r="B213" s="152"/>
      <c r="C213" s="35">
        <f>SUM(C214)</f>
        <v>64300</v>
      </c>
      <c r="D213" s="35">
        <f>SUM(D214)</f>
        <v>23102.799999999999</v>
      </c>
      <c r="E213" s="25"/>
    </row>
    <row r="214" spans="1:5" ht="36" customHeight="1">
      <c r="A214" s="185" t="s">
        <v>4</v>
      </c>
      <c r="B214" s="186"/>
      <c r="C214" s="66">
        <f>SUM(C215)</f>
        <v>64300</v>
      </c>
      <c r="D214" s="66">
        <f>SUM(D215:D215)</f>
        <v>23102.799999999999</v>
      </c>
      <c r="E214" s="148" t="s">
        <v>186</v>
      </c>
    </row>
    <row r="215" spans="1:5" ht="79.5" customHeight="1">
      <c r="A215" s="44" t="s">
        <v>6</v>
      </c>
      <c r="B215" s="8"/>
      <c r="C215" s="67">
        <v>64300</v>
      </c>
      <c r="D215" s="68">
        <v>23102.799999999999</v>
      </c>
      <c r="E215" s="149"/>
    </row>
    <row r="216" spans="1:5" ht="24" customHeight="1">
      <c r="A216" s="151" t="s">
        <v>62</v>
      </c>
      <c r="B216" s="152"/>
      <c r="C216" s="69">
        <f>SUM(C217)</f>
        <v>30000</v>
      </c>
      <c r="D216" s="69">
        <f>SUM(D217)</f>
        <v>20205</v>
      </c>
      <c r="E216" s="25"/>
    </row>
    <row r="217" spans="1:5">
      <c r="A217" s="185" t="s">
        <v>4</v>
      </c>
      <c r="B217" s="186"/>
      <c r="C217" s="66">
        <f>SUM(C218:C218)</f>
        <v>30000</v>
      </c>
      <c r="D217" s="66">
        <f>SUM(D218:D218)</f>
        <v>20205</v>
      </c>
      <c r="E217" s="148" t="s">
        <v>189</v>
      </c>
    </row>
    <row r="218" spans="1:5" ht="105.75" customHeight="1">
      <c r="A218" s="61" t="s">
        <v>6</v>
      </c>
      <c r="B218" s="8"/>
      <c r="C218" s="67">
        <v>30000</v>
      </c>
      <c r="D218" s="68">
        <v>20205</v>
      </c>
      <c r="E218" s="149"/>
    </row>
    <row r="219" spans="1:5">
      <c r="A219" s="187" t="s">
        <v>63</v>
      </c>
      <c r="B219" s="188"/>
      <c r="C219" s="73">
        <f>SUM(C5+C8+C11+C14+C17+C38+C41+C59+C69+C76+C80+C100+C105+C111+C114+C117+C120+C123+C126+C130+C134+C140+C145+C148+C151+C162+C165+C168+C171+C189+C192+C195+C198+C202+C207+C210+C213+C216)</f>
        <v>32660084.73</v>
      </c>
      <c r="D219" s="73">
        <f>SUM(D5+D8+D11+D14+D17+D38+D41+D59+D69+D76+D80+D100+D105+D111+D114+D117+D120+D123+D126+D130+D134+D140+D145+D148+D151+D162+D165+D168+D171+D189+D192+D195+D198+D202+D207+D210+D213+D216)</f>
        <v>8899583.9100000001</v>
      </c>
      <c r="E219" s="62" t="s">
        <v>13</v>
      </c>
    </row>
    <row r="220" spans="1:5">
      <c r="A220" s="2"/>
      <c r="B220" s="2"/>
      <c r="C220" s="72"/>
      <c r="D220" s="72"/>
      <c r="E220" s="2"/>
    </row>
    <row r="221" spans="1:5">
      <c r="A221" s="2"/>
      <c r="B221" s="2"/>
      <c r="C221" s="72"/>
      <c r="D221" s="72"/>
      <c r="E221" s="2"/>
    </row>
    <row r="222" spans="1:5">
      <c r="A222" s="2"/>
      <c r="B222" s="2"/>
      <c r="C222" s="72"/>
      <c r="D222" s="72"/>
      <c r="E222" s="2"/>
    </row>
    <row r="223" spans="1:5">
      <c r="A223" s="2"/>
      <c r="B223" s="2"/>
      <c r="C223" s="72"/>
      <c r="D223" s="72"/>
      <c r="E223" s="2"/>
    </row>
    <row r="224" spans="1:5">
      <c r="A224" s="2"/>
      <c r="B224" s="2"/>
      <c r="C224" s="72"/>
      <c r="D224" s="72"/>
      <c r="E224" s="2"/>
    </row>
    <row r="225" spans="1:5">
      <c r="A225" s="2"/>
      <c r="B225" s="2"/>
      <c r="C225" s="72"/>
      <c r="D225" s="72"/>
      <c r="E225" s="2"/>
    </row>
  </sheetData>
  <mergeCells count="166">
    <mergeCell ref="A115:B115"/>
    <mergeCell ref="E199:E201"/>
    <mergeCell ref="A196:B196"/>
    <mergeCell ref="A198:B198"/>
    <mergeCell ref="A210:B210"/>
    <mergeCell ref="A211:B211"/>
    <mergeCell ref="A73:E73"/>
    <mergeCell ref="A69:B69"/>
    <mergeCell ref="A70:B70"/>
    <mergeCell ref="E70:E72"/>
    <mergeCell ref="A74:B74"/>
    <mergeCell ref="A76:B76"/>
    <mergeCell ref="A77:B77"/>
    <mergeCell ref="A80:B80"/>
    <mergeCell ref="A128:B128"/>
    <mergeCell ref="A114:B114"/>
    <mergeCell ref="A111:B111"/>
    <mergeCell ref="A112:B112"/>
    <mergeCell ref="A169:B169"/>
    <mergeCell ref="A171:B171"/>
    <mergeCell ref="A172:B172"/>
    <mergeCell ref="E115:E116"/>
    <mergeCell ref="E118:E119"/>
    <mergeCell ref="E149:E150"/>
    <mergeCell ref="A165:B165"/>
    <mergeCell ref="A166:B166"/>
    <mergeCell ref="A192:B192"/>
    <mergeCell ref="A193:B193"/>
    <mergeCell ref="A190:B190"/>
    <mergeCell ref="E190:E191"/>
    <mergeCell ref="C183:E183"/>
    <mergeCell ref="C184:E184"/>
    <mergeCell ref="C185:E185"/>
    <mergeCell ref="C187:E187"/>
    <mergeCell ref="C188:E188"/>
    <mergeCell ref="C156:E156"/>
    <mergeCell ref="C157:E157"/>
    <mergeCell ref="E172:E173"/>
    <mergeCell ref="A175:E175"/>
    <mergeCell ref="A182:E182"/>
    <mergeCell ref="E166:E167"/>
    <mergeCell ref="A59:B59"/>
    <mergeCell ref="A60:B60"/>
    <mergeCell ref="E60:E61"/>
    <mergeCell ref="A31:E31"/>
    <mergeCell ref="C32:E32"/>
    <mergeCell ref="A56:E56"/>
    <mergeCell ref="A57:B57"/>
    <mergeCell ref="A61:B61"/>
    <mergeCell ref="C27:E27"/>
    <mergeCell ref="C29:E29"/>
    <mergeCell ref="C30:E30"/>
    <mergeCell ref="A38:B38"/>
    <mergeCell ref="A39:B39"/>
    <mergeCell ref="A40:B40"/>
    <mergeCell ref="C33:E33"/>
    <mergeCell ref="C34:E34"/>
    <mergeCell ref="C35:D35"/>
    <mergeCell ref="C36:E36"/>
    <mergeCell ref="C37:E37"/>
    <mergeCell ref="E39:E40"/>
    <mergeCell ref="A24:E24"/>
    <mergeCell ref="A8:B8"/>
    <mergeCell ref="A9:B9"/>
    <mergeCell ref="E9:E10"/>
    <mergeCell ref="A10:B10"/>
    <mergeCell ref="A41:B41"/>
    <mergeCell ref="A42:B42"/>
    <mergeCell ref="A54:B54"/>
    <mergeCell ref="C28:D28"/>
    <mergeCell ref="A146:B146"/>
    <mergeCell ref="A152:B152"/>
    <mergeCell ref="A151:B151"/>
    <mergeCell ref="A149:B149"/>
    <mergeCell ref="A148:B148"/>
    <mergeCell ref="A4:B4"/>
    <mergeCell ref="A5:B5"/>
    <mergeCell ref="A2:E2"/>
    <mergeCell ref="A6:B6"/>
    <mergeCell ref="A7:B7"/>
    <mergeCell ref="C26:E26"/>
    <mergeCell ref="A14:B14"/>
    <mergeCell ref="A15:B15"/>
    <mergeCell ref="A16:B16"/>
    <mergeCell ref="E15:E16"/>
    <mergeCell ref="A17:B17"/>
    <mergeCell ref="A18:B18"/>
    <mergeCell ref="A22:B22"/>
    <mergeCell ref="C25:E25"/>
    <mergeCell ref="E6:E7"/>
    <mergeCell ref="A11:B11"/>
    <mergeCell ref="A12:B12"/>
    <mergeCell ref="E12:E13"/>
    <mergeCell ref="A13:B13"/>
    <mergeCell ref="C180:E180"/>
    <mergeCell ref="C181:E181"/>
    <mergeCell ref="C186:E186"/>
    <mergeCell ref="E193:E194"/>
    <mergeCell ref="E208:E209"/>
    <mergeCell ref="A117:B117"/>
    <mergeCell ref="A118:B118"/>
    <mergeCell ref="A120:B120"/>
    <mergeCell ref="A155:E155"/>
    <mergeCell ref="A126:B127"/>
    <mergeCell ref="C126:C127"/>
    <mergeCell ref="D126:D127"/>
    <mergeCell ref="A121:B121"/>
    <mergeCell ref="A145:B145"/>
    <mergeCell ref="A140:B140"/>
    <mergeCell ref="A141:B141"/>
    <mergeCell ref="A123:B123"/>
    <mergeCell ref="A124:B124"/>
    <mergeCell ref="E126:E127"/>
    <mergeCell ref="E128:E129"/>
    <mergeCell ref="A134:B134"/>
    <mergeCell ref="A135:B135"/>
    <mergeCell ref="A131:B131"/>
    <mergeCell ref="A130:B130"/>
    <mergeCell ref="A100:B100"/>
    <mergeCell ref="A101:B101"/>
    <mergeCell ref="E102:E104"/>
    <mergeCell ref="A105:B105"/>
    <mergeCell ref="A106:B106"/>
    <mergeCell ref="A216:B216"/>
    <mergeCell ref="A217:B217"/>
    <mergeCell ref="E217:E218"/>
    <mergeCell ref="A219:B219"/>
    <mergeCell ref="A168:B168"/>
    <mergeCell ref="E203:E205"/>
    <mergeCell ref="E211:E212"/>
    <mergeCell ref="A189:B189"/>
    <mergeCell ref="C178:E178"/>
    <mergeCell ref="A213:B213"/>
    <mergeCell ref="A214:B214"/>
    <mergeCell ref="E214:E215"/>
    <mergeCell ref="A202:B202"/>
    <mergeCell ref="A203:B203"/>
    <mergeCell ref="A207:B207"/>
    <mergeCell ref="A208:B208"/>
    <mergeCell ref="A195:B195"/>
    <mergeCell ref="C177:E177"/>
    <mergeCell ref="C179:E179"/>
    <mergeCell ref="A199:B199"/>
    <mergeCell ref="E112:E113"/>
    <mergeCell ref="E124:E125"/>
    <mergeCell ref="E135:E138"/>
    <mergeCell ref="E152:E153"/>
    <mergeCell ref="A162:B162"/>
    <mergeCell ref="A163:B163"/>
    <mergeCell ref="E163:E164"/>
    <mergeCell ref="A62:E62"/>
    <mergeCell ref="C63:E63"/>
    <mergeCell ref="C64:E64"/>
    <mergeCell ref="C65:E65"/>
    <mergeCell ref="C66:D66"/>
    <mergeCell ref="C67:E67"/>
    <mergeCell ref="C68:E68"/>
    <mergeCell ref="C158:E158"/>
    <mergeCell ref="C159:D159"/>
    <mergeCell ref="C160:E160"/>
    <mergeCell ref="C161:E161"/>
    <mergeCell ref="A113:B113"/>
    <mergeCell ref="A81:B81"/>
    <mergeCell ref="A94:B94"/>
    <mergeCell ref="A96:E96"/>
    <mergeCell ref="A97:B97"/>
  </mergeCells>
  <printOptions horizontalCentered="1"/>
  <pageMargins left="0.11811023622047245" right="0.11811023622047245" top="0.74803149606299213" bottom="0.35433070866141736" header="0.31496062992125984" footer="0.11811023622047245"/>
  <pageSetup paperSize="9" orientation="landscape" verticalDpi="0" r:id="rId1"/>
  <headerFooter>
    <oddFooter>&amp;C&amp;"Arial,Normalny"&amp;8Strona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K52"/>
  <sheetViews>
    <sheetView workbookViewId="0">
      <selection activeCell="E33" sqref="E33"/>
    </sheetView>
  </sheetViews>
  <sheetFormatPr defaultRowHeight="15"/>
  <cols>
    <col min="1" max="1" width="5.42578125" customWidth="1"/>
    <col min="2" max="2" width="58.42578125" customWidth="1"/>
    <col min="3" max="3" width="15.5703125" customWidth="1"/>
    <col min="4" max="4" width="12.28515625" customWidth="1"/>
  </cols>
  <sheetData>
    <row r="1" spans="1:4" ht="49.5" customHeight="1"/>
    <row r="2" spans="1:4" s="269" customFormat="1" ht="43.5" customHeight="1">
      <c r="A2" s="267" t="s">
        <v>193</v>
      </c>
      <c r="B2" s="268"/>
      <c r="C2" s="268"/>
      <c r="D2" s="268"/>
    </row>
    <row r="3" spans="1:4" ht="32.25" customHeight="1"/>
    <row r="4" spans="1:4">
      <c r="A4" s="270" t="s">
        <v>194</v>
      </c>
      <c r="B4" s="222" t="s">
        <v>195</v>
      </c>
      <c r="C4" s="222"/>
      <c r="D4" s="222"/>
    </row>
    <row r="5" spans="1:4" ht="13.5" customHeight="1">
      <c r="A5" s="270"/>
      <c r="B5" s="270" t="s">
        <v>0</v>
      </c>
      <c r="C5" s="271"/>
      <c r="D5" s="7" t="s">
        <v>196</v>
      </c>
    </row>
    <row r="6" spans="1:4" ht="12" customHeight="1">
      <c r="A6" s="270"/>
      <c r="B6" s="270"/>
      <c r="C6" s="272" t="s">
        <v>197</v>
      </c>
      <c r="D6" s="273" t="s">
        <v>198</v>
      </c>
    </row>
    <row r="7" spans="1:4">
      <c r="A7" s="274" t="s">
        <v>199</v>
      </c>
      <c r="B7" s="275" t="s">
        <v>200</v>
      </c>
      <c r="C7" s="276">
        <f>SUM(C8:C13)</f>
        <v>1329571.81</v>
      </c>
      <c r="D7" s="276">
        <f>SUM(D8:D13)</f>
        <v>0</v>
      </c>
    </row>
    <row r="8" spans="1:4" ht="41.25">
      <c r="A8" s="277"/>
      <c r="B8" s="278" t="s">
        <v>201</v>
      </c>
      <c r="C8" s="279">
        <v>964764.29</v>
      </c>
      <c r="D8" s="276">
        <v>0</v>
      </c>
    </row>
    <row r="9" spans="1:4" ht="38.25" customHeight="1">
      <c r="A9" s="280"/>
      <c r="B9" s="281" t="s">
        <v>202</v>
      </c>
      <c r="C9" s="279">
        <v>265610.26</v>
      </c>
      <c r="D9" s="276">
        <v>0</v>
      </c>
    </row>
    <row r="10" spans="1:4" ht="24">
      <c r="A10" s="280"/>
      <c r="B10" s="281" t="s">
        <v>203</v>
      </c>
      <c r="C10" s="279">
        <v>56341.82</v>
      </c>
      <c r="D10" s="282"/>
    </row>
    <row r="11" spans="1:4" ht="36">
      <c r="A11" s="280"/>
      <c r="B11" s="281" t="s">
        <v>204</v>
      </c>
      <c r="C11" s="279">
        <v>25902.5</v>
      </c>
      <c r="D11" s="276">
        <v>0</v>
      </c>
    </row>
    <row r="12" spans="1:4" ht="36">
      <c r="A12" s="280"/>
      <c r="B12" s="281" t="s">
        <v>205</v>
      </c>
      <c r="C12" s="279">
        <v>10286.94</v>
      </c>
      <c r="D12" s="276"/>
    </row>
    <row r="13" spans="1:4">
      <c r="A13" s="283"/>
      <c r="B13" s="281" t="s">
        <v>206</v>
      </c>
      <c r="C13" s="279">
        <v>6666</v>
      </c>
      <c r="D13" s="276">
        <v>0</v>
      </c>
    </row>
    <row r="14" spans="1:4">
      <c r="A14" s="274" t="s">
        <v>207</v>
      </c>
      <c r="B14" s="284" t="s">
        <v>208</v>
      </c>
      <c r="C14" s="276">
        <f>SUM(C15:C20)</f>
        <v>203532.27</v>
      </c>
      <c r="D14" s="276">
        <v>0</v>
      </c>
    </row>
    <row r="15" spans="1:4" ht="13.5" customHeight="1">
      <c r="A15" s="285"/>
      <c r="B15" s="281" t="s">
        <v>209</v>
      </c>
      <c r="C15" s="282">
        <v>146864.26999999999</v>
      </c>
      <c r="D15" s="276">
        <v>0</v>
      </c>
    </row>
    <row r="16" spans="1:4">
      <c r="A16" s="280"/>
      <c r="B16" s="281" t="s">
        <v>210</v>
      </c>
      <c r="C16" s="279">
        <v>30889</v>
      </c>
      <c r="D16" s="276">
        <v>0</v>
      </c>
    </row>
    <row r="17" spans="1:4">
      <c r="A17" s="280"/>
      <c r="B17" s="281" t="s">
        <v>211</v>
      </c>
      <c r="C17" s="279">
        <v>8263</v>
      </c>
      <c r="D17" s="276">
        <v>0</v>
      </c>
    </row>
    <row r="18" spans="1:4">
      <c r="A18" s="280"/>
      <c r="B18" s="281" t="s">
        <v>212</v>
      </c>
      <c r="C18" s="279">
        <v>2372</v>
      </c>
      <c r="D18" s="276">
        <v>0</v>
      </c>
    </row>
    <row r="19" spans="1:4">
      <c r="A19" s="280"/>
      <c r="B19" s="281" t="s">
        <v>213</v>
      </c>
      <c r="C19" s="279">
        <v>10806</v>
      </c>
      <c r="D19" s="276"/>
    </row>
    <row r="20" spans="1:4">
      <c r="A20" s="283"/>
      <c r="B20" s="281" t="s">
        <v>214</v>
      </c>
      <c r="C20" s="279">
        <v>4338</v>
      </c>
      <c r="D20" s="276">
        <v>0</v>
      </c>
    </row>
    <row r="21" spans="1:4" ht="16.5" customHeight="1">
      <c r="A21" s="274" t="s">
        <v>215</v>
      </c>
      <c r="B21" s="284" t="s">
        <v>216</v>
      </c>
      <c r="C21" s="276">
        <f>SUM(C22:C25)</f>
        <v>87727.92</v>
      </c>
      <c r="D21" s="276">
        <v>0</v>
      </c>
    </row>
    <row r="22" spans="1:4">
      <c r="A22" s="285"/>
      <c r="B22" s="284" t="s">
        <v>217</v>
      </c>
      <c r="C22" s="282">
        <v>34379.47</v>
      </c>
      <c r="D22" s="276"/>
    </row>
    <row r="23" spans="1:4">
      <c r="A23" s="286"/>
      <c r="B23" s="281" t="s">
        <v>218</v>
      </c>
      <c r="C23" s="282">
        <v>31973</v>
      </c>
      <c r="D23" s="276"/>
    </row>
    <row r="24" spans="1:4">
      <c r="A24" s="280"/>
      <c r="B24" s="281" t="s">
        <v>219</v>
      </c>
      <c r="C24" s="279">
        <v>12000</v>
      </c>
      <c r="D24" s="276">
        <v>0</v>
      </c>
    </row>
    <row r="25" spans="1:4">
      <c r="A25" s="283"/>
      <c r="B25" s="281" t="s">
        <v>220</v>
      </c>
      <c r="C25" s="279">
        <v>9375.4500000000007</v>
      </c>
      <c r="D25" s="276">
        <v>0</v>
      </c>
    </row>
    <row r="26" spans="1:4">
      <c r="A26" s="287" t="s">
        <v>221</v>
      </c>
      <c r="B26" s="284" t="s">
        <v>222</v>
      </c>
      <c r="C26" s="276">
        <f>SUM(C27:C30)</f>
        <v>235824.88000000003</v>
      </c>
      <c r="D26" s="276">
        <v>0</v>
      </c>
    </row>
    <row r="27" spans="1:4" ht="14.25" customHeight="1">
      <c r="A27" s="277"/>
      <c r="B27" s="281" t="s">
        <v>223</v>
      </c>
      <c r="C27" s="282">
        <v>90022.45</v>
      </c>
      <c r="D27" s="276">
        <v>0</v>
      </c>
    </row>
    <row r="28" spans="1:4" ht="12.75" customHeight="1">
      <c r="A28" s="280"/>
      <c r="B28" s="281" t="s">
        <v>224</v>
      </c>
      <c r="C28" s="279">
        <v>78093.77</v>
      </c>
      <c r="D28" s="276">
        <v>0</v>
      </c>
    </row>
    <row r="29" spans="1:4" ht="16.5" customHeight="1">
      <c r="A29" s="280"/>
      <c r="B29" s="281" t="s">
        <v>225</v>
      </c>
      <c r="C29" s="282">
        <v>65695.990000000005</v>
      </c>
      <c r="D29" s="276"/>
    </row>
    <row r="30" spans="1:4" ht="16.5" customHeight="1">
      <c r="A30" s="283"/>
      <c r="B30" s="281" t="s">
        <v>226</v>
      </c>
      <c r="C30" s="282">
        <v>2012.67</v>
      </c>
      <c r="D30" s="276"/>
    </row>
    <row r="31" spans="1:4">
      <c r="A31" s="274" t="s">
        <v>227</v>
      </c>
      <c r="B31" s="284" t="s">
        <v>228</v>
      </c>
      <c r="C31" s="276">
        <f>SUM(C32:C34)</f>
        <v>2166.14</v>
      </c>
      <c r="D31" s="276">
        <v>0</v>
      </c>
    </row>
    <row r="32" spans="1:4">
      <c r="A32" s="288"/>
      <c r="B32" s="281" t="s">
        <v>229</v>
      </c>
      <c r="C32" s="279">
        <v>1898.12</v>
      </c>
      <c r="D32" s="276">
        <v>0</v>
      </c>
    </row>
    <row r="33" spans="1:11">
      <c r="A33" s="289"/>
      <c r="B33" s="281" t="s">
        <v>230</v>
      </c>
      <c r="C33" s="279">
        <v>155.71</v>
      </c>
      <c r="D33" s="276">
        <v>0</v>
      </c>
    </row>
    <row r="34" spans="1:11" ht="39" customHeight="1">
      <c r="A34" s="290"/>
      <c r="B34" s="281" t="s">
        <v>231</v>
      </c>
      <c r="C34" s="279">
        <v>112.31</v>
      </c>
      <c r="D34" s="276">
        <v>0</v>
      </c>
    </row>
    <row r="35" spans="1:11">
      <c r="A35" s="291"/>
      <c r="B35" s="274" t="s">
        <v>232</v>
      </c>
      <c r="C35" s="292">
        <f>SUM(C7+C14+C21+C26+C31)</f>
        <v>1858823.02</v>
      </c>
      <c r="D35" s="276">
        <f>SUM(D7)</f>
        <v>0</v>
      </c>
    </row>
    <row r="36" spans="1:11">
      <c r="A36" s="293"/>
      <c r="B36" s="294"/>
      <c r="C36" s="293"/>
      <c r="D36" s="293"/>
    </row>
    <row r="37" spans="1:11">
      <c r="A37" s="293"/>
      <c r="B37" s="294"/>
      <c r="C37" s="293"/>
      <c r="D37" s="293"/>
    </row>
    <row r="38" spans="1:11" ht="44.25" customHeight="1"/>
    <row r="39" spans="1:11">
      <c r="A39" s="270" t="s">
        <v>194</v>
      </c>
      <c r="B39" s="222" t="s">
        <v>233</v>
      </c>
      <c r="C39" s="222"/>
      <c r="D39" s="222"/>
    </row>
    <row r="40" spans="1:11">
      <c r="A40" s="270"/>
      <c r="B40" s="270" t="s">
        <v>0</v>
      </c>
      <c r="C40" s="295"/>
      <c r="D40" s="7" t="s">
        <v>196</v>
      </c>
    </row>
    <row r="41" spans="1:11">
      <c r="A41" s="270"/>
      <c r="B41" s="270"/>
      <c r="C41" s="272" t="s">
        <v>197</v>
      </c>
      <c r="D41" s="273" t="s">
        <v>198</v>
      </c>
    </row>
    <row r="42" spans="1:11">
      <c r="A42" s="296" t="s">
        <v>199</v>
      </c>
      <c r="B42" s="281" t="s">
        <v>234</v>
      </c>
      <c r="C42" s="276">
        <f>SUM(C43:C44)</f>
        <v>536302.62</v>
      </c>
      <c r="D42" s="292">
        <f>SUM(D43:D44)</f>
        <v>473353.4</v>
      </c>
    </row>
    <row r="43" spans="1:11" ht="15" customHeight="1">
      <c r="A43" s="297"/>
      <c r="B43" s="298" t="s">
        <v>235</v>
      </c>
      <c r="C43" s="299">
        <v>225084.57</v>
      </c>
      <c r="D43" s="299">
        <v>225728.15</v>
      </c>
    </row>
    <row r="44" spans="1:11">
      <c r="A44" s="300"/>
      <c r="B44" s="298" t="s">
        <v>236</v>
      </c>
      <c r="C44" s="299">
        <v>311218.05</v>
      </c>
      <c r="D44" s="299">
        <v>247625.25</v>
      </c>
    </row>
    <row r="45" spans="1:11" ht="36">
      <c r="A45" s="301" t="s">
        <v>207</v>
      </c>
      <c r="B45" s="281" t="s">
        <v>237</v>
      </c>
      <c r="C45" s="276">
        <v>8149.91</v>
      </c>
      <c r="D45" s="292">
        <v>8149.91</v>
      </c>
    </row>
    <row r="46" spans="1:11" ht="43.5" customHeight="1">
      <c r="A46" s="301" t="s">
        <v>215</v>
      </c>
      <c r="B46" s="302" t="s">
        <v>238</v>
      </c>
      <c r="C46" s="276">
        <v>13917618.73</v>
      </c>
      <c r="D46" s="303"/>
    </row>
    <row r="47" spans="1:11">
      <c r="A47" s="296" t="s">
        <v>221</v>
      </c>
      <c r="B47" s="302" t="s">
        <v>239</v>
      </c>
      <c r="C47" s="304">
        <v>1843912.66</v>
      </c>
      <c r="D47" s="303"/>
    </row>
    <row r="48" spans="1:11" ht="36.75">
      <c r="A48" s="305" t="s">
        <v>227</v>
      </c>
      <c r="B48" s="302" t="s">
        <v>240</v>
      </c>
      <c r="C48" s="304">
        <v>3974</v>
      </c>
      <c r="D48" s="306"/>
      <c r="E48" s="307"/>
      <c r="F48" s="308"/>
      <c r="G48" s="308"/>
      <c r="H48" s="308"/>
      <c r="I48" s="309"/>
      <c r="J48" s="309"/>
      <c r="K48" s="309"/>
    </row>
    <row r="49" spans="1:8" ht="24.75">
      <c r="A49" s="305" t="s">
        <v>241</v>
      </c>
      <c r="B49" s="302" t="s">
        <v>242</v>
      </c>
      <c r="C49" s="304">
        <v>41894.129999999997</v>
      </c>
      <c r="D49" s="306">
        <v>0</v>
      </c>
      <c r="F49" s="308"/>
      <c r="G49" s="308"/>
      <c r="H49" s="308"/>
    </row>
    <row r="50" spans="1:8">
      <c r="A50" s="310"/>
      <c r="B50" s="311" t="s">
        <v>232</v>
      </c>
      <c r="C50" s="304">
        <f>SUM(C42+C45+C46+C47+C48+C49)</f>
        <v>16351852.050000001</v>
      </c>
      <c r="D50" s="304">
        <f>SUM(D42+D45+D48+D49)</f>
        <v>481503.31</v>
      </c>
    </row>
    <row r="52" spans="1:8" s="312" customFormat="1" ht="11.25">
      <c r="A52" s="312" t="s">
        <v>243</v>
      </c>
    </row>
  </sheetData>
  <mergeCells count="7">
    <mergeCell ref="A2:D2"/>
    <mergeCell ref="A4:A6"/>
    <mergeCell ref="B4:D4"/>
    <mergeCell ref="B5:B6"/>
    <mergeCell ref="A39:A41"/>
    <mergeCell ref="B39:D39"/>
    <mergeCell ref="B40:B41"/>
  </mergeCells>
  <pageMargins left="0.51181102362204722" right="0.5118110236220472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Wydatki_Ipółr2015</vt:lpstr>
      <vt:lpstr>2015pI</vt:lpstr>
      <vt:lpstr>'2015pI'!Tytuły_wydruku</vt:lpstr>
      <vt:lpstr>Wydatki_Ipółr2015!Tytuły_wydruku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2015-08-19T06:01:52Z</dcterms:modified>
</cp:coreProperties>
</file>