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3260" windowHeight="8580" firstSheet="1" activeTab="3"/>
  </bookViews>
  <sheets>
    <sheet name="Informacja o wydatkach" sheetId="1" r:id="rId1"/>
    <sheet name="Informacja o dochodach" sheetId="2" r:id="rId2"/>
    <sheet name="Struktura należności" sheetId="4" r:id="rId3"/>
    <sheet name="Struktura zobowiązań" sheetId="3" r:id="rId4"/>
  </sheets>
  <calcPr calcId="125725"/>
</workbook>
</file>

<file path=xl/calcChain.xml><?xml version="1.0" encoding="utf-8"?>
<calcChain xmlns="http://schemas.openxmlformats.org/spreadsheetml/2006/main">
  <c r="D182" i="1"/>
  <c r="D46"/>
  <c r="D12"/>
  <c r="D38"/>
  <c r="E4" i="2" l="1"/>
  <c r="E56" i="3"/>
  <c r="E38"/>
  <c r="E18"/>
  <c r="E47"/>
  <c r="E27"/>
  <c r="E12"/>
  <c r="D91" i="1" l="1"/>
  <c r="C72"/>
  <c r="D21"/>
  <c r="D30" i="2"/>
  <c r="D28"/>
  <c r="D20"/>
  <c r="E11"/>
  <c r="E57" i="3"/>
  <c r="D192" i="1"/>
  <c r="D210" s="1"/>
  <c r="C175"/>
  <c r="C144"/>
  <c r="C110"/>
  <c r="D55"/>
  <c r="D72" s="1"/>
  <c r="C38"/>
  <c r="C210"/>
  <c r="D161"/>
  <c r="D103"/>
  <c r="D110" s="1"/>
  <c r="D144"/>
  <c r="D223"/>
  <c r="D226" s="1"/>
  <c r="C226"/>
  <c r="C91"/>
  <c r="E21" i="2"/>
  <c r="E28" s="1"/>
  <c r="E14"/>
  <c r="E20" s="1"/>
  <c r="D11"/>
  <c r="D31" s="1"/>
  <c r="D12" i="4"/>
  <c r="D18" s="1"/>
  <c r="F12" i="2"/>
  <c r="E39" i="3" l="1"/>
  <c r="E58" s="1"/>
  <c r="F11" i="2"/>
  <c r="D175" i="1"/>
  <c r="D227"/>
  <c r="F20" i="2"/>
  <c r="E30"/>
  <c r="F30" s="1"/>
  <c r="F28"/>
  <c r="C227" i="1"/>
  <c r="E31" i="2" l="1"/>
  <c r="F31" s="1"/>
</calcChain>
</file>

<file path=xl/sharedStrings.xml><?xml version="1.0" encoding="utf-8"?>
<sst xmlns="http://schemas.openxmlformats.org/spreadsheetml/2006/main" count="523" uniqueCount="263">
  <si>
    <t>Wydatki bieżące, w tym:</t>
  </si>
  <si>
    <t>wynagrodzenia</t>
  </si>
  <si>
    <t>pochodne od wynagrodzeń</t>
  </si>
  <si>
    <t>gaz</t>
  </si>
  <si>
    <t>energia elektryczna</t>
  </si>
  <si>
    <t>olej opałowy</t>
  </si>
  <si>
    <t xml:space="preserve">woda </t>
  </si>
  <si>
    <t>ścieki</t>
  </si>
  <si>
    <t>media, w tym:</t>
  </si>
  <si>
    <t xml:space="preserve">remonty + koszty materiałów </t>
  </si>
  <si>
    <t>podać ilość zużycia</t>
  </si>
  <si>
    <t>wyszczególnić nagrody i odprawy emerytalne</t>
  </si>
  <si>
    <t>Plan</t>
  </si>
  <si>
    <t>Wykonanie</t>
  </si>
  <si>
    <t>Uwagi</t>
  </si>
  <si>
    <t xml:space="preserve">*zadania finansowane środkami z zewnątrz (programy unijne, dofinansowanie z PFRON itd.) należy wyodrębnić podając przy dziale i rozdziale nazwę projektu </t>
  </si>
  <si>
    <t>Pozostałe wskaźniki</t>
  </si>
  <si>
    <t>podać zakres remontu</t>
  </si>
  <si>
    <t>podać zakres inwestycji</t>
  </si>
  <si>
    <t>średniomiesięczna liczba pensjonariuszy</t>
  </si>
  <si>
    <t xml:space="preserve">Wypełnia Dom Pomocy Społecznej </t>
  </si>
  <si>
    <t xml:space="preserve">liczba zarejestrowanych osób bezrobotnych </t>
  </si>
  <si>
    <t xml:space="preserve">liczba osób, podmiotów objętych projektem </t>
  </si>
  <si>
    <t>założenia projektu</t>
  </si>
  <si>
    <t>całkowita wartość projektu</t>
  </si>
  <si>
    <t>stopień zaawansowania</t>
  </si>
  <si>
    <t>osiągnięte efekty</t>
  </si>
  <si>
    <t>przewidziane efekty w dalszej realizacji projektu</t>
  </si>
  <si>
    <t xml:space="preserve">Stan zatrudnienia </t>
  </si>
  <si>
    <t>Pracownicy</t>
  </si>
  <si>
    <t>liczba etatów</t>
  </si>
  <si>
    <t>Merytoryczni</t>
  </si>
  <si>
    <t>Administracja</t>
  </si>
  <si>
    <t>Obsługa</t>
  </si>
  <si>
    <t>liczba stanowisk</t>
  </si>
  <si>
    <t xml:space="preserve">średniomiesięczna liczba wychowanków </t>
  </si>
  <si>
    <t>pozostałe wydatki bieżące</t>
  </si>
  <si>
    <t>wymienić rodzaj</t>
  </si>
  <si>
    <t>X</t>
  </si>
  <si>
    <t>Wydatki inwestycyjne</t>
  </si>
  <si>
    <t>RAZEM</t>
  </si>
  <si>
    <t xml:space="preserve">średniomiesięczna liczba uczniów / liczba oddziałów </t>
  </si>
  <si>
    <t>świadczenia na rzecz osób fizycznych</t>
  </si>
  <si>
    <t>Wypełnia Centrum Placówek Opiekuńczo-Wychowawczych                         w podziale na Trzcińsko Zdrój, Chojnę i Grupę usamodzielnień</t>
  </si>
  <si>
    <t>Wypełnia Powiatowy Urząd Pracy                  z podziałem na Gryfino i filię                          w Chojnie oraz na miesiące</t>
  </si>
  <si>
    <t>ZESPÓŁ SZKÓŁ PONADGIMNAZJALNYCH NR 2 W GRYFINIE</t>
  </si>
  <si>
    <t>dział   801, rozdział    80120*</t>
  </si>
  <si>
    <t>dział   801, rozdział    80130*</t>
  </si>
  <si>
    <t>dział   801, rozdział    80195*</t>
  </si>
  <si>
    <t>dział   801, rozdział    80146*</t>
  </si>
  <si>
    <t>dział   853, rozdział    85395*</t>
  </si>
  <si>
    <t>"NASZE KOMPETENCJE - NASZA PRZYSZŁOŚĆ" - EFS POKL</t>
  </si>
  <si>
    <t>"KREATYWNI - KOMPETENTNI" - EFS POKL</t>
  </si>
  <si>
    <t>Technikum Żywienia</t>
  </si>
  <si>
    <t>Technikum Elektryczne</t>
  </si>
  <si>
    <t>Technikum Ekonomiczne</t>
  </si>
  <si>
    <t>Liceum Ogólnokształcące</t>
  </si>
  <si>
    <t>Zasadnicza Szkoła Zawodowa</t>
  </si>
  <si>
    <t>Liceum Ogólnokształcące Uzupełniające Wieczorowe</t>
  </si>
  <si>
    <r>
      <t xml:space="preserve">Projekty zewnętrzne </t>
    </r>
    <r>
      <rPr>
        <b/>
        <i/>
        <sz val="10"/>
        <rFont val="Arial"/>
        <family val="2"/>
        <charset val="238"/>
      </rPr>
      <t>(NASZE KOMPETENCJE - NASZA PRZYSZŁOŚĆ)</t>
    </r>
  </si>
  <si>
    <r>
      <t xml:space="preserve">Projekty zewnętrzne </t>
    </r>
    <r>
      <rPr>
        <b/>
        <i/>
        <sz val="10"/>
        <rFont val="Arial"/>
        <family val="2"/>
        <charset val="238"/>
      </rPr>
      <t>(KREATYWNI - KOMPETENTNI)</t>
    </r>
  </si>
  <si>
    <t>72 osoby</t>
  </si>
  <si>
    <t>32 osoby</t>
  </si>
  <si>
    <t xml:space="preserve">Wyrównanie szans edukacyjnych poprzez podniesienie poziomu wiedzy i umiejętności poruszania się na rynku pracy przez 32 uczniów Liceum Ogólnokształcącego w ZSP 2 w Gryfinie </t>
  </si>
  <si>
    <t xml:space="preserve">Wyrównanie szans edukacyjnych poprzez podniesienie poziomu wiedzy i umiejętności poruszania się na rynku pracy przez 72 uczniów Technikum Zawodowego w ZSP 2 w Gryfinie </t>
  </si>
  <si>
    <t>DZIAŁ</t>
  </si>
  <si>
    <t>ROZDZIAŁ</t>
  </si>
  <si>
    <t>TREŚĆ</t>
  </si>
  <si>
    <t>PLAN PO ZMIANACH</t>
  </si>
  <si>
    <t xml:space="preserve">WYKONANIE </t>
  </si>
  <si>
    <t>WYKONANIE W %</t>
  </si>
  <si>
    <t>Dochody z najmu i dzierżawy składników majątkowych Skarbu Państwa, jednostek samorządu teryt. lub innych jednostek zaliczanych do sektora finansów publicznych oraz innych umów o podobnym charakterze  (§ 0750)</t>
  </si>
  <si>
    <t>w tym:</t>
  </si>
  <si>
    <t>czynsze mieszkaniowe</t>
  </si>
  <si>
    <t>wynajem garaży</t>
  </si>
  <si>
    <t>wynajem warsztatów</t>
  </si>
  <si>
    <t>wynajem sali gimnastycznej</t>
  </si>
  <si>
    <t>pozostałe wynajmy (sklepik, plac, sale, powierzchnie pod automaty)</t>
  </si>
  <si>
    <t>Razem</t>
  </si>
  <si>
    <t>Pozostałe odsetki (§ 0920)</t>
  </si>
  <si>
    <t>Wpływy z różnych opłat (§ 0690)</t>
  </si>
  <si>
    <t xml:space="preserve">Wpływy z usług  (§ 0830) </t>
  </si>
  <si>
    <t>kursy zawodowe uczniów</t>
  </si>
  <si>
    <t xml:space="preserve">pozostałe </t>
  </si>
  <si>
    <t>wyżywienie i zakwaterowanie wychowanków internatu</t>
  </si>
  <si>
    <t xml:space="preserve">pokoje, </t>
  </si>
  <si>
    <t>obozy</t>
  </si>
  <si>
    <t>pozostałe (media od czynszów mieszkaniowych)</t>
  </si>
  <si>
    <t>Główny Księgowy                                                             Data                                                        Dyrektor</t>
  </si>
  <si>
    <t>Dział</t>
  </si>
  <si>
    <t>Rozdział</t>
  </si>
  <si>
    <t>§</t>
  </si>
  <si>
    <t>Tytuł zobowiązania</t>
  </si>
  <si>
    <t>Kwota zobowiązania</t>
  </si>
  <si>
    <r>
      <t>80120</t>
    </r>
    <r>
      <rPr>
        <sz val="8"/>
        <rFont val="Arial"/>
        <family val="2"/>
        <charset val="238"/>
      </rPr>
      <t xml:space="preserve">                                   </t>
    </r>
    <r>
      <rPr>
        <i/>
        <sz val="7"/>
        <rFont val="Arial"/>
        <family val="2"/>
        <charset val="238"/>
      </rPr>
      <t>Licea ogólnokształcące</t>
    </r>
  </si>
  <si>
    <t>Wynagrodzenia osobowe pracowników</t>
  </si>
  <si>
    <t>Dodatkowe wynagrodzenie roczne za 2012r.</t>
  </si>
  <si>
    <t xml:space="preserve">Zakup materiałów i wyposażenia </t>
  </si>
  <si>
    <t>energia cieplna</t>
  </si>
  <si>
    <t>woda, ścieki</t>
  </si>
  <si>
    <t xml:space="preserve">  Razem    80120</t>
  </si>
  <si>
    <r>
      <t>80130</t>
    </r>
    <r>
      <rPr>
        <sz val="8"/>
        <rFont val="Arial"/>
        <family val="2"/>
        <charset val="238"/>
      </rPr>
      <t xml:space="preserve">                        </t>
    </r>
    <r>
      <rPr>
        <i/>
        <sz val="8"/>
        <rFont val="Arial"/>
        <family val="2"/>
        <charset val="238"/>
      </rPr>
      <t>Szkoły zawodowe</t>
    </r>
  </si>
  <si>
    <t xml:space="preserve">Wynagrodzenia bezosobowe </t>
  </si>
  <si>
    <t>Zakup usług remontowych</t>
  </si>
  <si>
    <t xml:space="preserve">  Razem   80130</t>
  </si>
  <si>
    <t>RAZEM    801</t>
  </si>
  <si>
    <r>
      <t>85410</t>
    </r>
    <r>
      <rPr>
        <sz val="8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                            Internaty i bursy szkolne</t>
    </r>
  </si>
  <si>
    <t xml:space="preserve">  Razem    85410</t>
  </si>
  <si>
    <t>RAZEM   854</t>
  </si>
  <si>
    <t>ZOBOWIĄZANIA   OGÓŁEM</t>
  </si>
  <si>
    <t xml:space="preserve">                            Główny Księgowy                                                             Data                                                        Dyrektor</t>
  </si>
  <si>
    <t>Lp.</t>
  </si>
  <si>
    <t>Tytuł należności</t>
  </si>
  <si>
    <t>Rozdział, Paragraf, pozycja</t>
  </si>
  <si>
    <t xml:space="preserve">Należność </t>
  </si>
  <si>
    <t>Czynsze mieszkaniowe</t>
  </si>
  <si>
    <r>
      <t xml:space="preserve">70005                                       0750 </t>
    </r>
    <r>
      <rPr>
        <sz val="8"/>
        <rFont val="Arial"/>
        <family val="2"/>
        <charset val="238"/>
      </rPr>
      <t>czynsze</t>
    </r>
  </si>
  <si>
    <t xml:space="preserve">Wynajem warsztatów </t>
  </si>
  <si>
    <r>
      <t xml:space="preserve">70005                                       0750 </t>
    </r>
    <r>
      <rPr>
        <sz val="8"/>
        <rFont val="Arial"/>
        <family val="2"/>
        <charset val="238"/>
      </rPr>
      <t>warsztaty</t>
    </r>
  </si>
  <si>
    <t xml:space="preserve">Wynajem garaży </t>
  </si>
  <si>
    <r>
      <t xml:space="preserve">70005                                       0750 </t>
    </r>
    <r>
      <rPr>
        <sz val="8"/>
        <rFont val="Arial"/>
        <family val="2"/>
        <charset val="238"/>
      </rPr>
      <t>garaże</t>
    </r>
  </si>
  <si>
    <t>Wynajem sali gimnastycznej</t>
  </si>
  <si>
    <r>
      <t xml:space="preserve">70005                                       0750 </t>
    </r>
    <r>
      <rPr>
        <sz val="8"/>
        <rFont val="Arial"/>
        <family val="2"/>
        <charset val="238"/>
      </rPr>
      <t>sala</t>
    </r>
  </si>
  <si>
    <t>Wynajem powierzchni pod automat, sklepik, sale</t>
  </si>
  <si>
    <r>
      <t xml:space="preserve">70005                                       0750 </t>
    </r>
    <r>
      <rPr>
        <sz val="8"/>
        <rFont val="Arial"/>
        <family val="2"/>
        <charset val="238"/>
      </rPr>
      <t>pozostałe wynajmy</t>
    </r>
  </si>
  <si>
    <r>
      <t xml:space="preserve">70005                                       0750 </t>
    </r>
    <r>
      <rPr>
        <sz val="8"/>
        <rFont val="Arial"/>
        <family val="2"/>
        <charset val="238"/>
      </rPr>
      <t>sala gimnastyczna</t>
    </r>
  </si>
  <si>
    <t>Dzierżawa placu</t>
  </si>
  <si>
    <r>
      <t xml:space="preserve">70005                                       0750 </t>
    </r>
    <r>
      <rPr>
        <sz val="8"/>
        <rFont val="Arial"/>
        <family val="2"/>
        <charset val="238"/>
      </rPr>
      <t>pozostałe</t>
    </r>
  </si>
  <si>
    <t>Razem     70005       0750</t>
  </si>
  <si>
    <t>Odsetki od nieterminowych płatności</t>
  </si>
  <si>
    <r>
      <t>80130                                      0830</t>
    </r>
    <r>
      <rPr>
        <sz val="8"/>
        <rFont val="Arial"/>
        <family val="2"/>
        <charset val="238"/>
      </rPr>
      <t xml:space="preserve"> pozostałe</t>
    </r>
  </si>
  <si>
    <t>Zakwaterowanie i wyżywienie                                                                  w internacie - obozy</t>
  </si>
  <si>
    <r>
      <t xml:space="preserve">85410                                       0830 </t>
    </r>
    <r>
      <rPr>
        <sz val="8"/>
        <rFont val="Arial"/>
        <family val="2"/>
        <charset val="238"/>
      </rPr>
      <t>obozy</t>
    </r>
  </si>
  <si>
    <t>Zakwaterowanie i wyżywienie                                                                  w internacie</t>
  </si>
  <si>
    <r>
      <t xml:space="preserve">85410                                       0830 </t>
    </r>
    <r>
      <rPr>
        <sz val="8"/>
        <rFont val="Arial"/>
        <family val="2"/>
        <charset val="238"/>
      </rPr>
      <t>wyż.</t>
    </r>
  </si>
  <si>
    <t>Sporządził:    ………………………………</t>
  </si>
  <si>
    <r>
      <t xml:space="preserve">                                </t>
    </r>
    <r>
      <rPr>
        <sz val="6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data i podpis</t>
    </r>
  </si>
  <si>
    <t>Główny Księgowy                                               Data                                                            Dyrektor</t>
  </si>
  <si>
    <t>Zakup usług zdrowotnych</t>
  </si>
  <si>
    <t>Różne opłaty i składki (m.in.ubezpieczenie )</t>
  </si>
  <si>
    <t>ZUS P</t>
  </si>
  <si>
    <t>NFZ</t>
  </si>
  <si>
    <t>PODATEK</t>
  </si>
  <si>
    <t>ZUS Z</t>
  </si>
  <si>
    <t>FP</t>
  </si>
  <si>
    <t>CHOR</t>
  </si>
  <si>
    <t>Zakup środków żywności</t>
  </si>
  <si>
    <r>
      <t xml:space="preserve">Wpływy z  różnych dochodów </t>
    </r>
    <r>
      <rPr>
        <sz val="10"/>
        <rFont val="Arial"/>
        <charset val="238"/>
      </rPr>
      <t xml:space="preserve">(§ 0970) </t>
    </r>
  </si>
  <si>
    <t>80130                                      0920</t>
  </si>
  <si>
    <t>85410                                      0920</t>
  </si>
  <si>
    <t>Odsetki od nieterminowych płatności za wyżywienie i pobyt w internacie</t>
  </si>
  <si>
    <t>Media od wynajmowanych powierzchni (pod automat, sklepik, sale)</t>
  </si>
  <si>
    <t>(§ 4260, część § 4300)</t>
  </si>
  <si>
    <t xml:space="preserve">pozostałe wydatki bieżące </t>
  </si>
  <si>
    <r>
      <t xml:space="preserve">wynagrodzenia </t>
    </r>
    <r>
      <rPr>
        <sz val="8"/>
        <rFont val="Arial"/>
        <family val="2"/>
        <charset val="238"/>
      </rPr>
      <t>(§ 4010, § 4040)</t>
    </r>
  </si>
  <si>
    <r>
      <t xml:space="preserve">pochodne od wynagrodzeń </t>
    </r>
    <r>
      <rPr>
        <sz val="8"/>
        <rFont val="Arial"/>
        <family val="2"/>
        <charset val="238"/>
      </rPr>
      <t>(§ 4110, § 4120)</t>
    </r>
  </si>
  <si>
    <t>Wydatki osobowe niezaliczone do wynagrodzeń (§ 3020)</t>
  </si>
  <si>
    <t>Zakup usług pozostałych (§ 4300)</t>
  </si>
  <si>
    <t>Zakup usług dostepu do sieci internet (§ 4350)</t>
  </si>
  <si>
    <t>Opłaty z tytułu zakupu usług telekomunikacyjnych świadczonych w ramach ruchomej publicznej sieci telefonicznej (§ 4360)</t>
  </si>
  <si>
    <t>Opłaty z tytułu zakupu usług telekomunikacyjnych świadczonych w stacjonarnej publicznej sieci telefonicznej (§ 4370)</t>
  </si>
  <si>
    <t>Podróze służbowe krajowe (§ 4410)</t>
  </si>
  <si>
    <t>Różne opłaty i składki (§ 4430)</t>
  </si>
  <si>
    <t>Odpisy na zakładowy fundusz świadczeń socjalnych (§ 4440)</t>
  </si>
  <si>
    <t>Nagrody jubileuszowe - 0,00</t>
  </si>
  <si>
    <r>
      <t xml:space="preserve">wynagrodzenia </t>
    </r>
    <r>
      <rPr>
        <sz val="8"/>
        <rFont val="Arial"/>
        <family val="2"/>
        <charset val="238"/>
      </rPr>
      <t>(§ 4010, § 4040, § 4170)</t>
    </r>
  </si>
  <si>
    <t>dział   854, rozdział    85415*</t>
  </si>
  <si>
    <t>Stypendia dla uczniów (§ 3024)</t>
  </si>
  <si>
    <t>Odprawy  - 0,00</t>
  </si>
  <si>
    <r>
      <t xml:space="preserve">wynagrodzenia </t>
    </r>
    <r>
      <rPr>
        <sz val="8"/>
        <rFont val="Arial"/>
        <family val="2"/>
        <charset val="238"/>
      </rPr>
      <t>(§ 4177)</t>
    </r>
  </si>
  <si>
    <r>
      <t xml:space="preserve">pochodne od wynagrodzeń </t>
    </r>
    <r>
      <rPr>
        <sz val="8"/>
        <rFont val="Arial"/>
        <family val="2"/>
        <charset val="238"/>
      </rPr>
      <t>(§ 4117, § 4127)</t>
    </r>
  </si>
  <si>
    <t>Zakup usług pozostałych (§ 4307)</t>
  </si>
  <si>
    <t>Podróze służbowe zagraniczne (§ 4427)</t>
  </si>
  <si>
    <t>Podróze służbowe krajowe (§ 4417)</t>
  </si>
  <si>
    <r>
      <t xml:space="preserve">wynagrodzenia </t>
    </r>
    <r>
      <rPr>
        <sz val="8"/>
        <rFont val="Arial"/>
        <family val="2"/>
        <charset val="238"/>
      </rPr>
      <t>(§ 4017, § 4177)</t>
    </r>
  </si>
  <si>
    <r>
      <t xml:space="preserve">wynagrodzenia </t>
    </r>
    <r>
      <rPr>
        <sz val="8"/>
        <rFont val="Arial"/>
        <family val="2"/>
        <charset val="238"/>
      </rPr>
      <t>(§ 4019, § 4179)</t>
    </r>
  </si>
  <si>
    <r>
      <t xml:space="preserve">pochodne od wynagrodzeń </t>
    </r>
    <r>
      <rPr>
        <sz val="8"/>
        <rFont val="Arial"/>
        <family val="2"/>
        <charset val="238"/>
      </rPr>
      <t>(§ 4119, § 4129)</t>
    </r>
  </si>
  <si>
    <t>Zakup pomocy naukowych, dydaktycznych i książek (§ 4247)</t>
  </si>
  <si>
    <t>Zakup pomocy naukowych, dydaktycznych i książek (§ 4249)</t>
  </si>
  <si>
    <t>Zakup usług pozostałych (§ 4309)</t>
  </si>
  <si>
    <t>Opłaty z tytułu zakupu usług telekomunikacyjnych świadczonych w ramach ruchomej publicznej sieci telefonicznej (§ 4367)</t>
  </si>
  <si>
    <t>Opłaty z tytułu zakupu usług telekomunikacyjnych świadczonych w ramach ruchomej publicznej sieci telefonicznej (§ 4369)</t>
  </si>
  <si>
    <t>Stypendia dla uczniów (§ 3247)</t>
  </si>
  <si>
    <t>Stypendia dla uczniów (§ 3249)</t>
  </si>
  <si>
    <t>20 osób</t>
  </si>
  <si>
    <t>Rozwój osobisty i zawodowy uczestników przez zdobycie doświadczenia w pracowniach gastronomicznych za granicą, doskonalenie językowe, poszerzenie horyzontów światopoglądowych.</t>
  </si>
  <si>
    <t>dział   854, rozdział    85410*</t>
  </si>
  <si>
    <t>Odprawy - 0,00</t>
  </si>
  <si>
    <r>
      <t>Zakup materiałów i wyposażenia (</t>
    </r>
    <r>
      <rPr>
        <i/>
        <sz val="8"/>
        <rFont val="Czcionka tekstu podstawowego"/>
        <charset val="238"/>
      </rPr>
      <t>§</t>
    </r>
    <r>
      <rPr>
        <i/>
        <sz val="8"/>
        <rFont val="Arial"/>
        <family val="2"/>
        <charset val="238"/>
      </rPr>
      <t xml:space="preserve"> 4210)</t>
    </r>
  </si>
  <si>
    <r>
      <t>Zakup pomocy naukowych, dydaktycznych i książek (</t>
    </r>
    <r>
      <rPr>
        <i/>
        <sz val="8"/>
        <rFont val="Czcionka tekstu podstawowego"/>
        <charset val="238"/>
      </rPr>
      <t>§</t>
    </r>
    <r>
      <rPr>
        <i/>
        <sz val="8"/>
        <rFont val="Arial"/>
        <family val="2"/>
        <charset val="238"/>
      </rPr>
      <t xml:space="preserve"> 4240)</t>
    </r>
  </si>
  <si>
    <r>
      <t>Zakup usług zdrowotnych (</t>
    </r>
    <r>
      <rPr>
        <i/>
        <sz val="8"/>
        <rFont val="Czcionka tekstu podstawowego"/>
        <charset val="238"/>
      </rPr>
      <t>§</t>
    </r>
    <r>
      <rPr>
        <i/>
        <sz val="8"/>
        <rFont val="Arial"/>
        <family val="2"/>
        <charset val="238"/>
      </rPr>
      <t xml:space="preserve"> 4280)</t>
    </r>
  </si>
  <si>
    <r>
      <t>Zakup materiałów i wyposażenia (</t>
    </r>
    <r>
      <rPr>
        <i/>
        <sz val="8"/>
        <rFont val="Czcionka tekstu podstawowego"/>
        <charset val="238"/>
      </rPr>
      <t>§</t>
    </r>
    <r>
      <rPr>
        <i/>
        <sz val="8"/>
        <rFont val="Arial"/>
        <family val="2"/>
        <charset val="238"/>
      </rPr>
      <t xml:space="preserve"> 4217)</t>
    </r>
  </si>
  <si>
    <r>
      <t>Zakup pomocy naukowych, dydaktycznych i książek (</t>
    </r>
    <r>
      <rPr>
        <i/>
        <sz val="8"/>
        <rFont val="Czcionka tekstu podstawowego"/>
        <charset val="238"/>
      </rPr>
      <t>§</t>
    </r>
    <r>
      <rPr>
        <i/>
        <sz val="8"/>
        <rFont val="Arial"/>
        <family val="2"/>
        <charset val="238"/>
      </rPr>
      <t xml:space="preserve"> 4247)</t>
    </r>
  </si>
  <si>
    <r>
      <t>Zakup materiałów i wyposażenia (</t>
    </r>
    <r>
      <rPr>
        <i/>
        <sz val="8"/>
        <rFont val="Czcionka tekstu podstawowego"/>
        <charset val="238"/>
      </rPr>
      <t>§</t>
    </r>
    <r>
      <rPr>
        <i/>
        <sz val="8"/>
        <rFont val="Arial"/>
        <family val="2"/>
        <charset val="238"/>
      </rPr>
      <t xml:space="preserve"> 4219)</t>
    </r>
  </si>
  <si>
    <r>
      <t>Zakup środków żywności (</t>
    </r>
    <r>
      <rPr>
        <i/>
        <sz val="8"/>
        <rFont val="Czcionka tekstu podstawowego"/>
        <charset val="238"/>
      </rPr>
      <t>§</t>
    </r>
    <r>
      <rPr>
        <i/>
        <sz val="8"/>
        <rFont val="Arial"/>
        <family val="2"/>
        <charset val="238"/>
      </rPr>
      <t xml:space="preserve"> 4220)</t>
    </r>
  </si>
  <si>
    <t>Załącznik do uchwały nr XXIV/180/2013                                                                                       Rady Powiatu w Gryfinie z dnia 23.05.2013 r.</t>
  </si>
  <si>
    <t>usunięcie awarii na instalacji c.o. w internacie</t>
  </si>
  <si>
    <t>usunięcie awarii pionu kanalizacyjnego w gabinetach lekcyjnych</t>
  </si>
  <si>
    <t>naprawa chłodni</t>
  </si>
  <si>
    <r>
      <t>Podatek od nieruchomości (</t>
    </r>
    <r>
      <rPr>
        <sz val="8"/>
        <rFont val="Arial"/>
        <family val="2"/>
        <charset val="238"/>
      </rPr>
      <t>§</t>
    </r>
    <r>
      <rPr>
        <i/>
        <sz val="8"/>
        <rFont val="Arial"/>
        <family val="2"/>
        <charset val="238"/>
      </rPr>
      <t xml:space="preserve"> 4480)</t>
    </r>
  </si>
  <si>
    <r>
      <t>Wydatki inwestycyjne(</t>
    </r>
    <r>
      <rPr>
        <sz val="10"/>
        <rFont val="Arial"/>
        <family val="2"/>
        <charset val="238"/>
      </rPr>
      <t>§</t>
    </r>
    <r>
      <rPr>
        <i/>
        <sz val="10"/>
        <rFont val="Arial"/>
        <family val="2"/>
        <charset val="238"/>
      </rPr>
      <t xml:space="preserve"> 6050)</t>
    </r>
  </si>
  <si>
    <t>Podatek od towarów i usług (§ 4530)</t>
  </si>
  <si>
    <r>
      <t xml:space="preserve">wynagrodzenia </t>
    </r>
    <r>
      <rPr>
        <sz val="8"/>
        <rFont val="Arial"/>
        <family val="2"/>
        <charset val="238"/>
      </rPr>
      <t>(§ 4017,§ 4047, § 4177)</t>
    </r>
  </si>
  <si>
    <r>
      <t xml:space="preserve">wynagrodzenia </t>
    </r>
    <r>
      <rPr>
        <sz val="8"/>
        <rFont val="Arial"/>
        <family val="2"/>
        <charset val="238"/>
      </rPr>
      <t>(§ 4019,§ 4049 § 4179)</t>
    </r>
  </si>
  <si>
    <t>80 uczniów / 4 oddziały</t>
  </si>
  <si>
    <t>214 uczniów / 7 oddziałów</t>
  </si>
  <si>
    <t>183 uczniów / 7 oddziałów</t>
  </si>
  <si>
    <t>48 uczniów / 2 oddziały</t>
  </si>
  <si>
    <t>Trwa druga tura</t>
  </si>
  <si>
    <t xml:space="preserve">Ukończenie II tury zajęć </t>
  </si>
  <si>
    <t>Ukończenie staży - zakończenie projektu sierpień 2014</t>
  </si>
  <si>
    <t>Zakończono projekt w kwietniu 2014</t>
  </si>
  <si>
    <t>Młodzież poszerzyła wiedzę z przedmiotów maturalnych; matematyki i języka obcego oraz zdobywała wiedzę z dziedziny rynku pracy</t>
  </si>
  <si>
    <r>
      <t>Projekty zewnętrzne (PRAKTYKI ZAGRANICZNE OKNEM NA ŚWIAT POLSKIEGO GASTRONOMA</t>
    </r>
    <r>
      <rPr>
        <b/>
        <i/>
        <sz val="10"/>
        <rFont val="Arial"/>
        <family val="2"/>
        <charset val="238"/>
      </rPr>
      <t>)</t>
    </r>
  </si>
  <si>
    <t>Uczestnicy w trakcie praktyk w Niemczech, będą zdobylwali doświadczenie w pracowniach gastronomicznych, doskonalili się językowo, poszerzali horyzonty światopoglądowe, poznawali kulturę pracy w Niemczech, co zwiększy ich mobilność zarówno na krajowym jak i europejskim rynku pracy.</t>
  </si>
  <si>
    <t>Zakup pomocy dydaktycznych, odzieży ochronnej dla osób objętych projektem</t>
  </si>
  <si>
    <t xml:space="preserve">Projekt w trakcie początkowej realizacji zakupu materiałów, pomocy dydaktycznych </t>
  </si>
  <si>
    <t>373m3</t>
  </si>
  <si>
    <t>45m3</t>
  </si>
  <si>
    <t>Zakup usług pozostałych (wysyłka prenumeraty)</t>
  </si>
  <si>
    <r>
      <t>Opłaty na rzecz budżetów jednostek samorządu terytorialnego (</t>
    </r>
    <r>
      <rPr>
        <sz val="8"/>
        <rFont val="Arial"/>
        <family val="2"/>
        <charset val="238"/>
      </rPr>
      <t>§</t>
    </r>
    <r>
      <rPr>
        <i/>
        <sz val="8"/>
        <rFont val="Arial"/>
        <family val="2"/>
        <charset val="238"/>
      </rPr>
      <t xml:space="preserve"> 4520)</t>
    </r>
  </si>
  <si>
    <t>Podróże służbowe krajowe (§ 4410)</t>
  </si>
  <si>
    <t>100 uczniów / 4 oddziały</t>
  </si>
  <si>
    <t>62 uczniów / 3 oddziały</t>
  </si>
  <si>
    <t>świadczenia na rzecz osób fizycznych (3247)</t>
  </si>
  <si>
    <t>świadczenia na rzecz osób fizycznych (3249)</t>
  </si>
  <si>
    <t>Opłaty z tytułu zakupu usług telekomunikacyjnych (§ 4360)</t>
  </si>
  <si>
    <r>
      <t>Wydatki inwestycyjne(</t>
    </r>
    <r>
      <rPr>
        <sz val="10"/>
        <rFont val="Arial"/>
        <family val="2"/>
        <charset val="238"/>
      </rPr>
      <t>§</t>
    </r>
    <r>
      <rPr>
        <i/>
        <sz val="10"/>
        <rFont val="Arial"/>
        <family val="2"/>
        <charset val="238"/>
      </rPr>
      <t xml:space="preserve"> 6060)</t>
    </r>
  </si>
  <si>
    <t>Pracownia elektryczna</t>
  </si>
  <si>
    <t>Tablica wyników sala gimnastyczna</t>
  </si>
  <si>
    <t>Opłaty z tytułu zakupu usług telekomunikacyjnych  (§ 4360)</t>
  </si>
  <si>
    <t xml:space="preserve">INFORMACJA Z WYKONANIA DOCHODÓW BUDŻETOWYCH                                                                                                  ZA  I PÓŁROCZE 2015 ROKU                                                                                                                  W  ZESPOLE SZKÓŁ PONADGIMNAZJALNYCH NR 2 W GRYFINIE                                                                                                              </t>
  </si>
  <si>
    <t>STRUKTURA NALEŻNOŚCI ZA I PÓŁROCZE 2015 ROKU                                                                                       W  ZESPOLE SZKÓŁ PONADGIMNAZJALNYCH  NR  2  W GRYFINIE</t>
  </si>
  <si>
    <t>STRUKTURA ZOBOWIĄZAŃ ZA I PÓŁROCZE 2015 ROKU                                                                                    W  ZESPOLE SZKÓŁ PONADGIMNAZJALNYCH NR 2 W GRYFINIE</t>
  </si>
  <si>
    <t xml:space="preserve">Opłaty z tytułu zakupu usług telekomunikacyjnych </t>
  </si>
  <si>
    <t>Zakup energii</t>
  </si>
  <si>
    <t>ciepło</t>
  </si>
  <si>
    <t>(składki ZUS pracownika od wynagrodzeń za m-c VI.2015r., składka zdrowotna od wynagrodzeń za m-c VI.2015r., podatek od wynagrodzeń za m-c VI.2015r.)</t>
  </si>
  <si>
    <t xml:space="preserve">Składki na ubezpieczenia społeczne za m-c VI.2015r.                             </t>
  </si>
  <si>
    <t xml:space="preserve">Składki na Fundusz Pracy od wynagrodzeń za m-c VI.2015r.     </t>
  </si>
  <si>
    <t>naprawa kopiarki</t>
  </si>
  <si>
    <t>naparawa kopiarki</t>
  </si>
  <si>
    <t>12,89 MWh</t>
  </si>
  <si>
    <t>24,602 MWh</t>
  </si>
  <si>
    <t>37,493 MWh</t>
  </si>
  <si>
    <t>900,20 GJ</t>
  </si>
  <si>
    <t>594,39 GJ</t>
  </si>
  <si>
    <t>311,61 GJ</t>
  </si>
  <si>
    <t>281,17 m3</t>
  </si>
  <si>
    <t>536,33 m3</t>
  </si>
  <si>
    <t>817,50 m3</t>
  </si>
  <si>
    <t>Odprawa pośmiertna  -  0,00</t>
  </si>
  <si>
    <t>Nagrody jubileuszowe - 8 285,70</t>
  </si>
  <si>
    <t>Odprawy emerytalne - 9 072,00</t>
  </si>
  <si>
    <t>Nagrody jubileuszowe - 1 569,02</t>
  </si>
  <si>
    <t>Zakup materiałów i wyposażenia (przedłużacz, syfon, materiały elektryczne)</t>
  </si>
  <si>
    <t>Zakup usług pozostałych ( przegląd klimatyzacji)</t>
  </si>
  <si>
    <t>Zakup materiałów i wyposażenia (materiały elektryczne, paliwo</t>
  </si>
  <si>
    <t>Zakup materiałów i wyposażenia (gaśnice, oznakowanie PPOŻ, materiały elektryczne)</t>
  </si>
  <si>
    <t>Zakup usług pozostałych (przegląd techniczny dźwigu, dozór techniczny, wymiana szybki ROR )</t>
  </si>
  <si>
    <t xml:space="preserve"> ...……………….………..                                    06.08.2015r.                          ……………………..</t>
  </si>
  <si>
    <t>..……………….………..                                  06.08.2015r.                          ……………………..</t>
  </si>
  <si>
    <t xml:space="preserve"> ...……………………..                           06.08.2015r.                          ……………………..</t>
  </si>
</sst>
</file>

<file path=xl/styles.xml><?xml version="1.0" encoding="utf-8"?>
<styleSheet xmlns="http://schemas.openxmlformats.org/spreadsheetml/2006/main">
  <fonts count="24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Arial"/>
      <family val="2"/>
      <charset val="238"/>
    </font>
    <font>
      <i/>
      <sz val="7"/>
      <name val="Arial"/>
      <family val="2"/>
      <charset val="238"/>
    </font>
    <font>
      <sz val="10"/>
      <name val="Arial CE"/>
    </font>
    <font>
      <sz val="6"/>
      <name val="Arial"/>
      <family val="2"/>
      <charset val="238"/>
    </font>
    <font>
      <sz val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1"/>
      <color indexed="10"/>
      <name val="Arial"/>
      <family val="2"/>
      <charset val="238"/>
    </font>
    <font>
      <sz val="9"/>
      <name val="Arial"/>
      <family val="2"/>
      <charset val="238"/>
    </font>
    <font>
      <sz val="9"/>
      <name val="Arial"/>
      <family val="2"/>
      <charset val="238"/>
    </font>
    <font>
      <i/>
      <sz val="8"/>
      <name val="Czcionka tekstu podstawowego"/>
      <charset val="238"/>
    </font>
    <font>
      <i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6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7" fillId="0" borderId="0" xfId="0" applyFont="1" applyBorder="1" applyAlignment="1">
      <alignment vertical="center" shrinkToFit="1"/>
    </xf>
    <xf numFmtId="0" fontId="7" fillId="0" borderId="2" xfId="0" applyFont="1" applyBorder="1" applyAlignment="1">
      <alignment vertical="center" shrinkToFit="1"/>
    </xf>
    <xf numFmtId="0" fontId="2" fillId="2" borderId="3" xfId="0" applyFont="1" applyFill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5" xfId="0" applyFont="1" applyBorder="1" applyAlignment="1">
      <alignment vertical="center" shrinkToFit="1"/>
    </xf>
    <xf numFmtId="0" fontId="3" fillId="0" borderId="0" xfId="0" applyFont="1" applyBorder="1" applyAlignment="1">
      <alignment vertical="center" shrinkToFit="1"/>
    </xf>
    <xf numFmtId="3" fontId="3" fillId="0" borderId="0" xfId="0" applyNumberFormat="1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 shrinkToFi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0" borderId="1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16" xfId="0" applyBorder="1" applyAlignment="1">
      <alignment vertical="center" wrapText="1"/>
    </xf>
    <xf numFmtId="4" fontId="0" fillId="0" borderId="17" xfId="0" applyNumberFormat="1" applyBorder="1" applyAlignment="1">
      <alignment horizontal="right" vertical="center" wrapText="1"/>
    </xf>
    <xf numFmtId="0" fontId="9" fillId="0" borderId="13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4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0" borderId="17" xfId="0" applyNumberFormat="1" applyFont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9" fillId="0" borderId="18" xfId="0" applyFont="1" applyBorder="1" applyAlignment="1">
      <alignment vertical="center" wrapText="1"/>
    </xf>
    <xf numFmtId="4" fontId="9" fillId="0" borderId="19" xfId="0" applyNumberFormat="1" applyFont="1" applyBorder="1" applyAlignment="1">
      <alignment horizontal="right" vertical="center" wrapText="1"/>
    </xf>
    <xf numFmtId="4" fontId="9" fillId="0" borderId="20" xfId="0" applyNumberFormat="1" applyFont="1" applyBorder="1" applyAlignment="1">
      <alignment horizontal="right" vertical="center" wrapText="1"/>
    </xf>
    <xf numFmtId="0" fontId="10" fillId="0" borderId="11" xfId="0" applyFont="1" applyFill="1" applyBorder="1" applyAlignment="1">
      <alignment vertical="center" wrapText="1"/>
    </xf>
    <xf numFmtId="4" fontId="10" fillId="0" borderId="12" xfId="0" applyNumberFormat="1" applyFont="1" applyFill="1" applyBorder="1" applyAlignment="1">
      <alignment horizontal="right" vertical="center" wrapText="1"/>
    </xf>
    <xf numFmtId="4" fontId="10" fillId="0" borderId="3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4" fontId="0" fillId="0" borderId="21" xfId="0" applyNumberFormat="1" applyBorder="1" applyAlignment="1">
      <alignment horizontal="right" vertical="center" wrapText="1"/>
    </xf>
    <xf numFmtId="4" fontId="0" fillId="0" borderId="5" xfId="0" applyNumberFormat="1" applyBorder="1" applyAlignment="1">
      <alignment horizontal="right" vertical="center" wrapText="1"/>
    </xf>
    <xf numFmtId="0" fontId="0" fillId="0" borderId="22" xfId="0" applyBorder="1" applyAlignment="1">
      <alignment vertical="center" wrapText="1"/>
    </xf>
    <xf numFmtId="4" fontId="0" fillId="0" borderId="1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right" vertical="center" wrapText="1"/>
    </xf>
    <xf numFmtId="4" fontId="0" fillId="0" borderId="2" xfId="0" applyNumberFormat="1" applyBorder="1" applyAlignment="1">
      <alignment horizontal="right" vertical="center" wrapText="1"/>
    </xf>
    <xf numFmtId="0" fontId="0" fillId="0" borderId="24" xfId="0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4" fontId="10" fillId="0" borderId="12" xfId="0" applyNumberFormat="1" applyFont="1" applyBorder="1" applyAlignment="1">
      <alignment horizontal="right" vertical="center" wrapText="1"/>
    </xf>
    <xf numFmtId="4" fontId="10" fillId="0" borderId="3" xfId="0" applyNumberFormat="1" applyFont="1" applyBorder="1" applyAlignment="1">
      <alignment horizontal="right" vertical="center" wrapText="1"/>
    </xf>
    <xf numFmtId="4" fontId="10" fillId="3" borderId="12" xfId="0" applyNumberFormat="1" applyFont="1" applyFill="1" applyBorder="1" applyAlignment="1">
      <alignment vertical="center" wrapText="1"/>
    </xf>
    <xf numFmtId="4" fontId="0" fillId="0" borderId="0" xfId="0" applyNumberFormat="1"/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vertical="center"/>
    </xf>
    <xf numFmtId="4" fontId="7" fillId="0" borderId="27" xfId="0" applyNumberFormat="1" applyFont="1" applyBorder="1" applyAlignment="1">
      <alignment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vertical="center" wrapText="1"/>
    </xf>
    <xf numFmtId="4" fontId="7" fillId="0" borderId="20" xfId="0" applyNumberFormat="1" applyFont="1" applyBorder="1" applyAlignment="1">
      <alignment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vertical="center"/>
    </xf>
    <xf numFmtId="4" fontId="15" fillId="0" borderId="14" xfId="0" applyNumberFormat="1" applyFont="1" applyBorder="1" applyAlignment="1">
      <alignment horizontal="right" vertical="center"/>
    </xf>
    <xf numFmtId="0" fontId="7" fillId="0" borderId="32" xfId="0" applyFont="1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4" fontId="15" fillId="0" borderId="3" xfId="0" applyNumberFormat="1" applyFont="1" applyBorder="1" applyAlignment="1">
      <alignment horizontal="right" vertical="center"/>
    </xf>
    <xf numFmtId="0" fontId="7" fillId="0" borderId="33" xfId="0" applyFont="1" applyBorder="1" applyAlignment="1">
      <alignment horizontal="center" vertical="center"/>
    </xf>
    <xf numFmtId="4" fontId="15" fillId="0" borderId="17" xfId="0" applyNumberFormat="1" applyFont="1" applyBorder="1" applyAlignment="1">
      <alignment horizontal="right" vertical="center"/>
    </xf>
    <xf numFmtId="4" fontId="15" fillId="0" borderId="27" xfId="0" applyNumberFormat="1" applyFont="1" applyBorder="1" applyAlignment="1">
      <alignment horizontal="right" vertical="center"/>
    </xf>
    <xf numFmtId="4" fontId="15" fillId="0" borderId="34" xfId="0" applyNumberFormat="1" applyFont="1" applyBorder="1" applyAlignment="1">
      <alignment horizontal="right" vertical="center"/>
    </xf>
    <xf numFmtId="0" fontId="7" fillId="0" borderId="23" xfId="0" applyFont="1" applyBorder="1" applyAlignment="1">
      <alignment vertical="center"/>
    </xf>
    <xf numFmtId="0" fontId="7" fillId="0" borderId="35" xfId="0" applyFont="1" applyBorder="1" applyAlignment="1">
      <alignment vertical="center"/>
    </xf>
    <xf numFmtId="0" fontId="7" fillId="0" borderId="36" xfId="0" applyFont="1" applyBorder="1" applyAlignment="1">
      <alignment vertical="center"/>
    </xf>
    <xf numFmtId="4" fontId="15" fillId="0" borderId="37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4" fontId="15" fillId="0" borderId="38" xfId="0" applyNumberFormat="1" applyFont="1" applyBorder="1" applyAlignment="1">
      <alignment horizontal="right" vertical="center"/>
    </xf>
    <xf numFmtId="0" fontId="7" fillId="0" borderId="39" xfId="0" applyFont="1" applyBorder="1" applyAlignment="1">
      <alignment horizontal="center" vertical="center"/>
    </xf>
    <xf numFmtId="0" fontId="0" fillId="0" borderId="40" xfId="0" applyBorder="1" applyAlignment="1">
      <alignment vertical="center"/>
    </xf>
    <xf numFmtId="4" fontId="15" fillId="0" borderId="41" xfId="0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7" fillId="0" borderId="42" xfId="0" applyFont="1" applyBorder="1" applyAlignment="1">
      <alignment vertical="center"/>
    </xf>
    <xf numFmtId="4" fontId="2" fillId="2" borderId="3" xfId="0" applyNumberFormat="1" applyFont="1" applyFill="1" applyBorder="1" applyAlignment="1">
      <alignment vertical="center"/>
    </xf>
    <xf numFmtId="0" fontId="7" fillId="0" borderId="43" xfId="0" applyFont="1" applyBorder="1" applyAlignment="1">
      <alignment horizontal="center" vertical="center"/>
    </xf>
    <xf numFmtId="0" fontId="7" fillId="0" borderId="39" xfId="0" applyFont="1" applyBorder="1" applyAlignment="1">
      <alignment vertical="top"/>
    </xf>
    <xf numFmtId="4" fontId="15" fillId="0" borderId="20" xfId="0" applyNumberFormat="1" applyFont="1" applyBorder="1" applyAlignment="1">
      <alignment horizontal="right" vertical="center"/>
    </xf>
    <xf numFmtId="0" fontId="0" fillId="0" borderId="26" xfId="0" applyBorder="1" applyAlignment="1">
      <alignment vertical="center"/>
    </xf>
    <xf numFmtId="0" fontId="7" fillId="0" borderId="19" xfId="0" applyFont="1" applyBorder="1" applyAlignment="1">
      <alignment vertical="center"/>
    </xf>
    <xf numFmtId="4" fontId="15" fillId="0" borderId="44" xfId="0" applyNumberFormat="1" applyFont="1" applyBorder="1" applyAlignment="1">
      <alignment horizontal="right" vertical="center"/>
    </xf>
    <xf numFmtId="0" fontId="0" fillId="0" borderId="42" xfId="0" applyBorder="1" applyAlignment="1">
      <alignment vertical="center"/>
    </xf>
    <xf numFmtId="4" fontId="8" fillId="2" borderId="3" xfId="0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7" fillId="0" borderId="13" xfId="0" applyFont="1" applyBorder="1" applyAlignment="1">
      <alignment horizontal="center" vertical="center"/>
    </xf>
    <xf numFmtId="4" fontId="10" fillId="2" borderId="3" xfId="0" applyNumberFormat="1" applyFont="1" applyFill="1" applyBorder="1" applyAlignment="1">
      <alignment vertical="center"/>
    </xf>
    <xf numFmtId="4" fontId="4" fillId="3" borderId="20" xfId="0" applyNumberFormat="1" applyFont="1" applyFill="1" applyBorder="1" applyAlignment="1">
      <alignment vertical="center"/>
    </xf>
    <xf numFmtId="3" fontId="0" fillId="0" borderId="0" xfId="0" applyNumberFormat="1"/>
    <xf numFmtId="0" fontId="7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Alignment="1">
      <alignment horizontal="left" wrapText="1"/>
    </xf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0" fillId="0" borderId="45" xfId="0" applyBorder="1" applyAlignment="1">
      <alignment horizontal="center" vertical="center"/>
    </xf>
    <xf numFmtId="0" fontId="0" fillId="0" borderId="24" xfId="0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right" vertical="center"/>
    </xf>
    <xf numFmtId="0" fontId="0" fillId="0" borderId="46" xfId="0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/>
    </xf>
    <xf numFmtId="4" fontId="0" fillId="0" borderId="0" xfId="0" applyNumberFormat="1" applyAlignment="1">
      <alignment vertical="center"/>
    </xf>
    <xf numFmtId="0" fontId="0" fillId="0" borderId="47" xfId="0" applyBorder="1" applyAlignment="1">
      <alignment horizontal="center" vertical="center"/>
    </xf>
    <xf numFmtId="0" fontId="7" fillId="0" borderId="48" xfId="0" applyFont="1" applyBorder="1" applyAlignment="1">
      <alignment horizontal="left" vertical="center" wrapText="1"/>
    </xf>
    <xf numFmtId="4" fontId="7" fillId="0" borderId="49" xfId="0" applyNumberFormat="1" applyFont="1" applyBorder="1" applyAlignment="1">
      <alignment horizontal="right" vertical="center"/>
    </xf>
    <xf numFmtId="0" fontId="0" fillId="0" borderId="50" xfId="0" applyBorder="1" applyAlignment="1">
      <alignment horizontal="center" vertical="center"/>
    </xf>
    <xf numFmtId="0" fontId="7" fillId="0" borderId="51" xfId="0" applyFont="1" applyBorder="1" applyAlignment="1">
      <alignment horizontal="left" vertical="center" wrapText="1"/>
    </xf>
    <xf numFmtId="49" fontId="7" fillId="0" borderId="40" xfId="0" applyNumberFormat="1" applyFont="1" applyBorder="1" applyAlignment="1">
      <alignment horizontal="center" vertical="center" wrapText="1"/>
    </xf>
    <xf numFmtId="4" fontId="7" fillId="0" borderId="52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0" fillId="0" borderId="53" xfId="0" applyBorder="1" applyAlignment="1">
      <alignment horizontal="center" vertical="center"/>
    </xf>
    <xf numFmtId="0" fontId="7" fillId="0" borderId="11" xfId="0" applyFont="1" applyBorder="1" applyAlignment="1">
      <alignment horizontal="left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0" fontId="0" fillId="0" borderId="54" xfId="0" applyBorder="1" applyAlignment="1">
      <alignment horizontal="center" vertical="center"/>
    </xf>
    <xf numFmtId="0" fontId="7" fillId="0" borderId="55" xfId="0" applyFont="1" applyBorder="1" applyAlignment="1">
      <alignment horizontal="left" vertical="center" wrapText="1"/>
    </xf>
    <xf numFmtId="4" fontId="2" fillId="0" borderId="27" xfId="0" applyNumberFormat="1" applyFont="1" applyBorder="1" applyAlignment="1">
      <alignment horizontal="right" vertical="center"/>
    </xf>
    <xf numFmtId="49" fontId="7" fillId="0" borderId="23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vertical="center"/>
    </xf>
    <xf numFmtId="0" fontId="0" fillId="0" borderId="0" xfId="0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18" fillId="0" borderId="0" xfId="0" applyFont="1"/>
    <xf numFmtId="2" fontId="0" fillId="0" borderId="0" xfId="0" applyNumberFormat="1" applyAlignment="1">
      <alignment vertical="center"/>
    </xf>
    <xf numFmtId="2" fontId="10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center" wrapText="1"/>
    </xf>
    <xf numFmtId="2" fontId="18" fillId="0" borderId="0" xfId="0" applyNumberFormat="1" applyFont="1" applyAlignment="1">
      <alignment vertical="center"/>
    </xf>
    <xf numFmtId="2" fontId="19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0" fillId="0" borderId="39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4" fontId="0" fillId="0" borderId="49" xfId="0" applyNumberFormat="1" applyBorder="1" applyAlignment="1">
      <alignment horizontal="right" vertical="center" wrapText="1"/>
    </xf>
    <xf numFmtId="0" fontId="9" fillId="0" borderId="48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4" fontId="0" fillId="0" borderId="14" xfId="0" applyNumberFormat="1" applyBorder="1" applyAlignment="1">
      <alignment horizontal="right" vertical="center" wrapText="1"/>
    </xf>
    <xf numFmtId="4" fontId="7" fillId="0" borderId="15" xfId="0" applyNumberFormat="1" applyFont="1" applyBorder="1" applyAlignment="1">
      <alignment horizontal="right" vertical="center" wrapText="1"/>
    </xf>
    <xf numFmtId="0" fontId="0" fillId="0" borderId="56" xfId="0" applyBorder="1" applyAlignment="1">
      <alignment vertical="center" wrapText="1"/>
    </xf>
    <xf numFmtId="0" fontId="0" fillId="0" borderId="10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0" borderId="11" xfId="0" applyFont="1" applyBorder="1" applyAlignment="1">
      <alignment vertical="center" wrapText="1"/>
    </xf>
    <xf numFmtId="4" fontId="0" fillId="0" borderId="12" xfId="0" applyNumberFormat="1" applyBorder="1" applyAlignment="1">
      <alignment horizontal="right" vertical="center" wrapText="1"/>
    </xf>
    <xf numFmtId="4" fontId="0" fillId="0" borderId="3" xfId="0" applyNumberFormat="1" applyBorder="1" applyAlignment="1">
      <alignment horizontal="right" vertical="center" wrapText="1"/>
    </xf>
    <xf numFmtId="4" fontId="7" fillId="0" borderId="2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0" fontId="10" fillId="0" borderId="10" xfId="0" applyFont="1" applyFill="1" applyBorder="1" applyAlignment="1">
      <alignment vertical="center" wrapText="1"/>
    </xf>
    <xf numFmtId="4" fontId="7" fillId="0" borderId="21" xfId="0" applyNumberFormat="1" applyFont="1" applyBorder="1" applyAlignment="1">
      <alignment horizontal="righ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0" fontId="21" fillId="0" borderId="0" xfId="0" applyFon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horizontal="center" vertical="center" wrapText="1"/>
    </xf>
    <xf numFmtId="4" fontId="2" fillId="2" borderId="57" xfId="0" applyNumberFormat="1" applyFont="1" applyFill="1" applyBorder="1" applyAlignment="1">
      <alignment vertical="center" wrapText="1"/>
    </xf>
    <xf numFmtId="4" fontId="2" fillId="2" borderId="11" xfId="0" applyNumberFormat="1" applyFont="1" applyFill="1" applyBorder="1" applyAlignment="1">
      <alignment vertical="center" wrapText="1"/>
    </xf>
    <xf numFmtId="4" fontId="0" fillId="0" borderId="0" xfId="0" applyNumberFormat="1" applyBorder="1" applyAlignment="1">
      <alignment horizontal="center" vertical="center"/>
    </xf>
    <xf numFmtId="4" fontId="18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right" vertical="center" wrapText="1"/>
    </xf>
    <xf numFmtId="0" fontId="0" fillId="0" borderId="48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4" fontId="0" fillId="0" borderId="15" xfId="0" applyNumberFormat="1" applyBorder="1" applyAlignment="1">
      <alignment vertical="center" wrapText="1"/>
    </xf>
    <xf numFmtId="4" fontId="10" fillId="2" borderId="36" xfId="0" applyNumberFormat="1" applyFont="1" applyFill="1" applyBorder="1" applyAlignment="1">
      <alignment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2" fillId="4" borderId="11" xfId="0" applyFont="1" applyFill="1" applyBorder="1" applyAlignment="1">
      <alignment horizontal="left" vertical="center" wrapText="1"/>
    </xf>
    <xf numFmtId="4" fontId="2" fillId="4" borderId="12" xfId="0" applyNumberFormat="1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4" fontId="0" fillId="2" borderId="36" xfId="0" applyNumberFormat="1" applyFill="1" applyBorder="1" applyAlignment="1">
      <alignment vertical="center" wrapText="1"/>
    </xf>
    <xf numFmtId="4" fontId="0" fillId="0" borderId="15" xfId="0" applyNumberFormat="1" applyBorder="1" applyAlignment="1">
      <alignment horizontal="center" vertical="center" wrapText="1"/>
    </xf>
    <xf numFmtId="4" fontId="0" fillId="0" borderId="36" xfId="0" applyNumberFormat="1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vertical="center" wrapText="1"/>
    </xf>
    <xf numFmtId="4" fontId="0" fillId="0" borderId="23" xfId="0" applyNumberFormat="1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58" xfId="0" applyBorder="1" applyAlignment="1">
      <alignment horizontal="left" vertical="center" wrapText="1"/>
    </xf>
    <xf numFmtId="4" fontId="2" fillId="0" borderId="21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59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60" xfId="0" applyBorder="1" applyAlignment="1">
      <alignment horizontal="left" vertical="center" wrapText="1"/>
    </xf>
    <xf numFmtId="0" fontId="17" fillId="0" borderId="13" xfId="0" applyFont="1" applyBorder="1" applyAlignment="1">
      <alignment vertical="center"/>
    </xf>
    <xf numFmtId="0" fontId="0" fillId="0" borderId="13" xfId="0" applyBorder="1" applyAlignment="1">
      <alignment vertical="center" wrapText="1"/>
    </xf>
    <xf numFmtId="0" fontId="0" fillId="0" borderId="49" xfId="0" applyBorder="1" applyAlignment="1">
      <alignment vertical="center" wrapText="1"/>
    </xf>
    <xf numFmtId="0" fontId="0" fillId="2" borderId="17" xfId="0" applyFill="1" applyBorder="1" applyAlignment="1">
      <alignment vertical="center" wrapText="1"/>
    </xf>
    <xf numFmtId="0" fontId="0" fillId="0" borderId="30" xfId="0" applyBorder="1" applyAlignment="1">
      <alignment horizontal="left" vertical="center" wrapText="1"/>
    </xf>
    <xf numFmtId="0" fontId="0" fillId="0" borderId="13" xfId="0" applyBorder="1" applyAlignment="1">
      <alignment vertical="center"/>
    </xf>
    <xf numFmtId="0" fontId="11" fillId="2" borderId="17" xfId="0" applyFont="1" applyFill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49" xfId="0" applyFont="1" applyBorder="1" applyAlignment="1">
      <alignment vertical="center" wrapText="1"/>
    </xf>
    <xf numFmtId="0" fontId="0" fillId="2" borderId="17" xfId="0" applyFill="1" applyBorder="1" applyAlignment="1">
      <alignment vertical="center"/>
    </xf>
    <xf numFmtId="0" fontId="5" fillId="0" borderId="6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52" xfId="0" applyBorder="1" applyAlignment="1">
      <alignment vertical="center"/>
    </xf>
    <xf numFmtId="0" fontId="7" fillId="0" borderId="52" xfId="0" applyFont="1" applyBorder="1" applyAlignment="1">
      <alignment vertical="center" wrapText="1" shrinkToFit="1"/>
    </xf>
    <xf numFmtId="3" fontId="7" fillId="0" borderId="31" xfId="0" applyNumberFormat="1" applyFont="1" applyBorder="1" applyAlignment="1">
      <alignment horizontal="center" shrinkToFit="1"/>
    </xf>
    <xf numFmtId="3" fontId="7" fillId="0" borderId="61" xfId="0" applyNumberFormat="1" applyFont="1" applyBorder="1" applyAlignment="1">
      <alignment horizontal="center" shrinkToFit="1"/>
    </xf>
    <xf numFmtId="3" fontId="7" fillId="0" borderId="62" xfId="0" applyNumberFormat="1" applyFont="1" applyBorder="1" applyAlignment="1">
      <alignment horizontal="center" shrinkToFi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4" fontId="7" fillId="0" borderId="15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vertical="center" wrapText="1"/>
    </xf>
    <xf numFmtId="4" fontId="7" fillId="0" borderId="23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9" fillId="0" borderId="4" xfId="0" applyNumberFormat="1" applyFont="1" applyBorder="1" applyAlignment="1">
      <alignment vertical="center" wrapText="1"/>
    </xf>
    <xf numFmtId="0" fontId="9" fillId="0" borderId="2" xfId="0" applyFont="1" applyBorder="1" applyAlignment="1">
      <alignment vertical="center" shrinkToFit="1"/>
    </xf>
    <xf numFmtId="0" fontId="14" fillId="0" borderId="2" xfId="0" applyFont="1" applyBorder="1" applyAlignment="1">
      <alignment vertical="center" wrapText="1" shrinkToFit="1"/>
    </xf>
    <xf numFmtId="0" fontId="23" fillId="0" borderId="2" xfId="0" applyFont="1" applyBorder="1" applyAlignment="1">
      <alignment horizontal="left" vertical="center" shrinkToFit="1"/>
    </xf>
    <xf numFmtId="4" fontId="9" fillId="0" borderId="48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4" fontId="7" fillId="0" borderId="22" xfId="0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vertical="center" wrapText="1"/>
    </xf>
    <xf numFmtId="4" fontId="1" fillId="0" borderId="58" xfId="0" applyNumberFormat="1" applyFont="1" applyBorder="1" applyAlignment="1">
      <alignment horizontal="center" vertical="center" wrapText="1"/>
    </xf>
    <xf numFmtId="4" fontId="1" fillId="0" borderId="22" xfId="0" applyNumberFormat="1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4" fontId="9" fillId="0" borderId="15" xfId="0" applyNumberFormat="1" applyFont="1" applyBorder="1" applyAlignment="1">
      <alignment vertical="center" wrapText="1"/>
    </xf>
    <xf numFmtId="4" fontId="1" fillId="0" borderId="63" xfId="0" applyNumberFormat="1" applyFont="1" applyBorder="1" applyAlignment="1">
      <alignment horizontal="center" vertical="center" wrapText="1"/>
    </xf>
    <xf numFmtId="4" fontId="1" fillId="0" borderId="48" xfId="0" applyNumberFormat="1" applyFont="1" applyBorder="1" applyAlignment="1">
      <alignment vertical="center" wrapText="1"/>
    </xf>
    <xf numFmtId="4" fontId="0" fillId="0" borderId="0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58" xfId="0" applyNumberFormat="1" applyBorder="1" applyAlignment="1">
      <alignment horizontal="right" vertical="center" wrapText="1"/>
    </xf>
    <xf numFmtId="4" fontId="0" fillId="0" borderId="22" xfId="0" applyNumberFormat="1" applyBorder="1" applyAlignment="1">
      <alignment horizontal="right" vertical="center" wrapText="1"/>
    </xf>
    <xf numFmtId="0" fontId="1" fillId="0" borderId="38" xfId="0" applyFont="1" applyBorder="1" applyAlignment="1">
      <alignment vertical="center" wrapText="1"/>
    </xf>
    <xf numFmtId="0" fontId="17" fillId="0" borderId="38" xfId="0" applyFont="1" applyBorder="1" applyAlignment="1">
      <alignment vertical="center" wrapText="1"/>
    </xf>
    <xf numFmtId="0" fontId="9" fillId="0" borderId="49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4" fontId="5" fillId="0" borderId="36" xfId="0" applyNumberFormat="1" applyFont="1" applyBorder="1" applyAlignment="1">
      <alignment vertical="center" wrapText="1"/>
    </xf>
    <xf numFmtId="4" fontId="0" fillId="2" borderId="12" xfId="0" applyNumberFormat="1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4" fontId="0" fillId="2" borderId="21" xfId="0" applyNumberFormat="1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3" fontId="3" fillId="0" borderId="2" xfId="0" applyNumberFormat="1" applyFont="1" applyBorder="1" applyAlignment="1">
      <alignment vertical="center" shrinkToFit="1"/>
    </xf>
    <xf numFmtId="0" fontId="7" fillId="0" borderId="30" xfId="0" applyFont="1" applyBorder="1" applyAlignment="1">
      <alignment horizontal="left" vertical="center" wrapText="1"/>
    </xf>
    <xf numFmtId="3" fontId="3" fillId="0" borderId="37" xfId="0" applyNumberFormat="1" applyFont="1" applyBorder="1" applyAlignment="1">
      <alignment vertical="center" shrinkToFit="1"/>
    </xf>
    <xf numFmtId="0" fontId="7" fillId="0" borderId="3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shrinkToFi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4" fontId="7" fillId="0" borderId="15" xfId="0" applyNumberFormat="1" applyFont="1" applyBorder="1" applyAlignment="1">
      <alignment vertical="center" wrapText="1"/>
    </xf>
    <xf numFmtId="0" fontId="7" fillId="0" borderId="49" xfId="0" applyFont="1" applyBorder="1" applyAlignment="1">
      <alignment vertical="center" wrapText="1"/>
    </xf>
    <xf numFmtId="0" fontId="7" fillId="0" borderId="64" xfId="0" applyFont="1" applyBorder="1" applyAlignment="1">
      <alignment vertical="center" wrapText="1"/>
    </xf>
    <xf numFmtId="0" fontId="7" fillId="0" borderId="64" xfId="0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0" fontId="7" fillId="0" borderId="40" xfId="0" applyFont="1" applyBorder="1" applyAlignment="1">
      <alignment vertical="center"/>
    </xf>
    <xf numFmtId="0" fontId="3" fillId="0" borderId="38" xfId="0" applyFont="1" applyBorder="1" applyAlignment="1">
      <alignment vertical="center" wrapText="1"/>
    </xf>
    <xf numFmtId="0" fontId="20" fillId="0" borderId="42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2" fillId="4" borderId="32" xfId="0" applyFont="1" applyFill="1" applyBorder="1" applyAlignment="1">
      <alignment horizontal="left" vertical="top" wrapText="1"/>
    </xf>
    <xf numFmtId="0" fontId="2" fillId="4" borderId="11" xfId="0" applyFont="1" applyFill="1" applyBorder="1" applyAlignment="1">
      <alignment horizontal="left" vertical="top" wrapText="1"/>
    </xf>
    <xf numFmtId="4" fontId="2" fillId="4" borderId="12" xfId="0" applyNumberFormat="1" applyFont="1" applyFill="1" applyBorder="1" applyAlignment="1">
      <alignment vertical="top" wrapText="1"/>
    </xf>
    <xf numFmtId="0" fontId="2" fillId="4" borderId="3" xfId="0" applyFont="1" applyFill="1" applyBorder="1" applyAlignment="1">
      <alignment vertical="top" wrapText="1"/>
    </xf>
    <xf numFmtId="4" fontId="9" fillId="0" borderId="22" xfId="0" applyNumberFormat="1" applyFont="1" applyBorder="1" applyAlignment="1">
      <alignment vertical="center" wrapText="1"/>
    </xf>
    <xf numFmtId="4" fontId="0" fillId="0" borderId="61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0" fontId="5" fillId="0" borderId="59" xfId="0" applyFont="1" applyBorder="1" applyAlignment="1">
      <alignment horizontal="left" vertical="center" wrapText="1"/>
    </xf>
    <xf numFmtId="0" fontId="5" fillId="0" borderId="48" xfId="0" applyFont="1" applyBorder="1" applyAlignment="1">
      <alignment horizontal="left" vertical="center" wrapText="1"/>
    </xf>
    <xf numFmtId="0" fontId="0" fillId="0" borderId="6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4" fontId="7" fillId="0" borderId="62" xfId="0" applyNumberFormat="1" applyFont="1" applyBorder="1" applyAlignment="1">
      <alignment horizontal="center" vertical="center" shrinkToFit="1"/>
    </xf>
    <xf numFmtId="4" fontId="7" fillId="0" borderId="51" xfId="0" applyNumberFormat="1" applyFont="1" applyBorder="1" applyAlignment="1">
      <alignment horizontal="center" vertical="center" shrinkToFit="1"/>
    </xf>
    <xf numFmtId="4" fontId="7" fillId="0" borderId="61" xfId="0" applyNumberFormat="1" applyFont="1" applyBorder="1" applyAlignment="1">
      <alignment horizontal="center" vertical="center" shrinkToFit="1"/>
    </xf>
    <xf numFmtId="4" fontId="7" fillId="0" borderId="4" xfId="0" applyNumberFormat="1" applyFont="1" applyBorder="1" applyAlignment="1">
      <alignment horizontal="center" vertical="center" shrinkToFit="1"/>
    </xf>
    <xf numFmtId="0" fontId="0" fillId="0" borderId="25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0" fillId="0" borderId="59" xfId="0" applyBorder="1" applyAlignment="1">
      <alignment horizontal="left" vertical="top" wrapText="1"/>
    </xf>
    <xf numFmtId="0" fontId="0" fillId="0" borderId="63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58" xfId="0" applyBorder="1" applyAlignment="1">
      <alignment horizontal="left" vertical="top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59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7" fillId="0" borderId="60" xfId="0" applyFont="1" applyBorder="1" applyAlignment="1">
      <alignment horizontal="lef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right" vertical="center" wrapText="1"/>
    </xf>
    <xf numFmtId="0" fontId="2" fillId="2" borderId="69" xfId="0" applyFont="1" applyFill="1" applyBorder="1" applyAlignment="1">
      <alignment horizontal="center" vertical="center" wrapText="1"/>
    </xf>
    <xf numFmtId="0" fontId="2" fillId="2" borderId="58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0" fillId="0" borderId="4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2" fillId="2" borderId="72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3" fontId="3" fillId="0" borderId="61" xfId="0" applyNumberFormat="1" applyFont="1" applyBorder="1" applyAlignment="1">
      <alignment vertical="center" wrapText="1"/>
    </xf>
    <xf numFmtId="3" fontId="3" fillId="0" borderId="65" xfId="0" applyNumberFormat="1" applyFont="1" applyBorder="1" applyAlignment="1">
      <alignment vertical="center" wrapText="1"/>
    </xf>
    <xf numFmtId="3" fontId="3" fillId="0" borderId="38" xfId="0" applyNumberFormat="1" applyFont="1" applyBorder="1" applyAlignment="1">
      <alignment vertical="center" wrapText="1"/>
    </xf>
    <xf numFmtId="0" fontId="3" fillId="0" borderId="66" xfId="0" applyFont="1" applyBorder="1" applyAlignment="1">
      <alignment vertical="center" shrinkToFit="1"/>
    </xf>
    <xf numFmtId="0" fontId="3" fillId="0" borderId="67" xfId="0" applyFont="1" applyBorder="1" applyAlignment="1">
      <alignment vertical="center" shrinkToFit="1"/>
    </xf>
    <xf numFmtId="0" fontId="3" fillId="0" borderId="68" xfId="0" applyFont="1" applyBorder="1" applyAlignment="1">
      <alignment vertical="center" shrinkToFit="1"/>
    </xf>
    <xf numFmtId="4" fontId="3" fillId="0" borderId="61" xfId="0" applyNumberFormat="1" applyFont="1" applyBorder="1" applyAlignment="1">
      <alignment horizontal="left" vertical="center" shrinkToFit="1"/>
    </xf>
    <xf numFmtId="4" fontId="3" fillId="0" borderId="65" xfId="0" applyNumberFormat="1" applyFont="1" applyBorder="1" applyAlignment="1">
      <alignment horizontal="left" vertical="center" shrinkToFit="1"/>
    </xf>
    <xf numFmtId="4" fontId="3" fillId="0" borderId="38" xfId="0" applyNumberFormat="1" applyFont="1" applyBorder="1" applyAlignment="1">
      <alignment horizontal="left" vertical="center" shrinkToFit="1"/>
    </xf>
    <xf numFmtId="3" fontId="3" fillId="0" borderId="61" xfId="0" applyNumberFormat="1" applyFont="1" applyBorder="1" applyAlignment="1">
      <alignment vertical="center" wrapText="1" shrinkToFit="1"/>
    </xf>
    <xf numFmtId="3" fontId="3" fillId="0" borderId="65" xfId="0" applyNumberFormat="1" applyFont="1" applyBorder="1" applyAlignment="1">
      <alignment vertical="center" wrapText="1" shrinkToFit="1"/>
    </xf>
    <xf numFmtId="3" fontId="3" fillId="0" borderId="38" xfId="0" applyNumberFormat="1" applyFont="1" applyBorder="1" applyAlignment="1">
      <alignment vertical="center" wrapText="1" shrinkToFit="1"/>
    </xf>
    <xf numFmtId="3" fontId="3" fillId="0" borderId="61" xfId="0" applyNumberFormat="1" applyFont="1" applyBorder="1" applyAlignment="1">
      <alignment vertical="center" shrinkToFit="1"/>
    </xf>
    <xf numFmtId="3" fontId="3" fillId="0" borderId="65" xfId="0" applyNumberFormat="1" applyFont="1" applyBorder="1" applyAlignment="1">
      <alignment vertical="center" shrinkToFit="1"/>
    </xf>
    <xf numFmtId="3" fontId="3" fillId="0" borderId="38" xfId="0" applyNumberFormat="1" applyFont="1" applyBorder="1" applyAlignment="1">
      <alignment vertical="center" shrinkToFit="1"/>
    </xf>
    <xf numFmtId="2" fontId="7" fillId="0" borderId="61" xfId="0" applyNumberFormat="1" applyFont="1" applyBorder="1" applyAlignment="1">
      <alignment horizontal="center" shrinkToFit="1"/>
    </xf>
    <xf numFmtId="2" fontId="7" fillId="0" borderId="4" xfId="0" applyNumberFormat="1" applyFont="1" applyBorder="1" applyAlignment="1">
      <alignment horizontal="center" shrinkToFit="1"/>
    </xf>
    <xf numFmtId="2" fontId="7" fillId="0" borderId="62" xfId="0" applyNumberFormat="1" applyFont="1" applyBorder="1" applyAlignment="1">
      <alignment horizontal="center" shrinkToFit="1"/>
    </xf>
    <xf numFmtId="2" fontId="7" fillId="0" borderId="51" xfId="0" applyNumberFormat="1" applyFont="1" applyBorder="1" applyAlignment="1">
      <alignment horizontal="center" shrinkToFi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57" xfId="0" applyFont="1" applyFill="1" applyBorder="1" applyAlignment="1">
      <alignment horizontal="center" vertical="center" wrapText="1"/>
    </xf>
    <xf numFmtId="0" fontId="2" fillId="2" borderId="70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71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4" fontId="5" fillId="0" borderId="61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58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0" fillId="0" borderId="49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33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63" xfId="0" applyBorder="1" applyAlignment="1">
      <alignment horizontal="left" vertical="center" wrapText="1"/>
    </xf>
    <xf numFmtId="0" fontId="5" fillId="0" borderId="6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2" borderId="6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33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7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0" fillId="0" borderId="30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33" xfId="0" applyBorder="1" applyAlignment="1">
      <alignment horizontal="left" wrapText="1"/>
    </xf>
    <xf numFmtId="0" fontId="0" fillId="0" borderId="22" xfId="0" applyBorder="1" applyAlignment="1">
      <alignment horizontal="left" wrapText="1"/>
    </xf>
    <xf numFmtId="0" fontId="2" fillId="2" borderId="66" xfId="0" applyFont="1" applyFill="1" applyBorder="1" applyAlignment="1">
      <alignment horizontal="center" vertical="center" wrapText="1"/>
    </xf>
    <xf numFmtId="0" fontId="2" fillId="2" borderId="67" xfId="0" applyFont="1" applyFill="1" applyBorder="1" applyAlignment="1">
      <alignment horizontal="center" vertical="center" wrapText="1"/>
    </xf>
    <xf numFmtId="0" fontId="2" fillId="2" borderId="68" xfId="0" applyFont="1" applyFill="1" applyBorder="1" applyAlignment="1">
      <alignment horizontal="center" vertical="center" wrapText="1"/>
    </xf>
    <xf numFmtId="4" fontId="0" fillId="0" borderId="36" xfId="0" applyNumberFormat="1" applyBorder="1" applyAlignment="1">
      <alignment horizontal="right" vertical="center" wrapText="1"/>
    </xf>
    <xf numFmtId="0" fontId="7" fillId="0" borderId="59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wrapText="1"/>
    </xf>
    <xf numFmtId="0" fontId="0" fillId="0" borderId="58" xfId="0" applyBorder="1" applyAlignment="1">
      <alignment horizontal="left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  <xf numFmtId="3" fontId="3" fillId="0" borderId="62" xfId="0" applyNumberFormat="1" applyFont="1" applyBorder="1" applyAlignment="1">
      <alignment vertical="center" wrapText="1" shrinkToFit="1"/>
    </xf>
    <xf numFmtId="3" fontId="3" fillId="0" borderId="74" xfId="0" applyNumberFormat="1" applyFont="1" applyBorder="1" applyAlignment="1">
      <alignment vertical="center" wrapText="1" shrinkToFit="1"/>
    </xf>
    <xf numFmtId="3" fontId="3" fillId="0" borderId="41" xfId="0" applyNumberFormat="1" applyFont="1" applyBorder="1" applyAlignment="1">
      <alignment vertical="center" wrapText="1" shrinkToFit="1"/>
    </xf>
    <xf numFmtId="0" fontId="7" fillId="0" borderId="0" xfId="0" applyFont="1" applyAlignment="1">
      <alignment horizont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4" fontId="7" fillId="0" borderId="66" xfId="0" applyNumberFormat="1" applyFont="1" applyBorder="1" applyAlignment="1">
      <alignment horizontal="center" vertical="center" shrinkToFit="1"/>
    </xf>
    <xf numFmtId="4" fontId="7" fillId="0" borderId="24" xfId="0" applyNumberFormat="1" applyFont="1" applyBorder="1" applyAlignment="1">
      <alignment horizontal="center" vertical="center" shrinkToFit="1"/>
    </xf>
    <xf numFmtId="0" fontId="0" fillId="0" borderId="59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4" fontId="0" fillId="0" borderId="73" xfId="0" applyNumberFormat="1" applyBorder="1" applyAlignment="1">
      <alignment horizontal="center" vertical="center" wrapText="1"/>
    </xf>
    <xf numFmtId="4" fontId="0" fillId="0" borderId="48" xfId="0" applyNumberForma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69" xfId="0" applyNumberFormat="1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7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top" wrapText="1"/>
    </xf>
    <xf numFmtId="0" fontId="0" fillId="0" borderId="39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4" fontId="0" fillId="0" borderId="49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right" vertical="center" wrapText="1"/>
    </xf>
    <xf numFmtId="0" fontId="0" fillId="0" borderId="43" xfId="0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10" fillId="0" borderId="32" xfId="0" applyFont="1" applyBorder="1" applyAlignment="1">
      <alignment horizontal="center" vertical="center" wrapText="1"/>
    </xf>
    <xf numFmtId="0" fontId="10" fillId="0" borderId="70" xfId="0" applyFont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0" fontId="10" fillId="3" borderId="57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0" borderId="71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Border="1" applyAlignment="1">
      <alignment horizontal="center" vertical="center" wrapText="1"/>
    </xf>
    <xf numFmtId="0" fontId="2" fillId="2" borderId="7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4" fontId="2" fillId="2" borderId="27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0" fillId="0" borderId="54" xfId="0" applyBorder="1" applyAlignment="1">
      <alignment horizontal="center" vertical="top"/>
    </xf>
    <xf numFmtId="0" fontId="0" fillId="0" borderId="76" xfId="0" applyBorder="1" applyAlignment="1">
      <alignment horizontal="center" vertical="top"/>
    </xf>
    <xf numFmtId="0" fontId="0" fillId="0" borderId="77" xfId="0" applyBorder="1" applyAlignment="1">
      <alignment horizontal="center" vertical="top"/>
    </xf>
    <xf numFmtId="0" fontId="13" fillId="0" borderId="54" xfId="0" applyFont="1" applyBorder="1" applyAlignment="1">
      <alignment horizontal="center" vertical="top" wrapText="1"/>
    </xf>
    <xf numFmtId="0" fontId="13" fillId="0" borderId="76" xfId="0" applyFont="1" applyBorder="1" applyAlignment="1">
      <alignment horizontal="center" vertical="top" wrapText="1"/>
    </xf>
    <xf numFmtId="0" fontId="2" fillId="2" borderId="32" xfId="0" applyFont="1" applyFill="1" applyBorder="1" applyAlignment="1">
      <alignment horizontal="center" vertical="center"/>
    </xf>
    <xf numFmtId="0" fontId="2" fillId="2" borderId="5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13" fillId="0" borderId="30" xfId="0" applyFont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top"/>
    </xf>
    <xf numFmtId="0" fontId="7" fillId="0" borderId="28" xfId="0" applyFont="1" applyBorder="1" applyAlignment="1">
      <alignment horizontal="center" vertical="top"/>
    </xf>
    <xf numFmtId="0" fontId="10" fillId="2" borderId="32" xfId="0" applyFont="1" applyFill="1" applyBorder="1" applyAlignment="1">
      <alignment horizontal="center" vertical="center"/>
    </xf>
    <xf numFmtId="0" fontId="10" fillId="2" borderId="57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0" borderId="54" xfId="0" applyFont="1" applyBorder="1" applyAlignment="1">
      <alignment horizontal="center" vertical="top"/>
    </xf>
    <xf numFmtId="0" fontId="10" fillId="0" borderId="76" xfId="0" applyFont="1" applyBorder="1" applyAlignment="1">
      <alignment horizontal="center" vertical="top"/>
    </xf>
    <xf numFmtId="0" fontId="10" fillId="0" borderId="77" xfId="0" applyFont="1" applyBorder="1" applyAlignment="1">
      <alignment horizontal="center" vertical="top"/>
    </xf>
    <xf numFmtId="0" fontId="4" fillId="3" borderId="32" xfId="0" applyFont="1" applyFill="1" applyBorder="1" applyAlignment="1">
      <alignment horizontal="center" vertical="center"/>
    </xf>
    <xf numFmtId="0" fontId="4" fillId="3" borderId="5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32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52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70"/>
  <sheetViews>
    <sheetView zoomScaleNormal="100" workbookViewId="0">
      <selection activeCell="E273" sqref="E273"/>
    </sheetView>
  </sheetViews>
  <sheetFormatPr defaultRowHeight="12.75"/>
  <cols>
    <col min="1" max="1" width="17" style="1" customWidth="1"/>
    <col min="2" max="2" width="21.42578125" style="1" customWidth="1"/>
    <col min="3" max="3" width="13.28515625" style="125" customWidth="1"/>
    <col min="4" max="4" width="14.5703125" style="125" customWidth="1"/>
    <col min="5" max="5" width="59" style="1" customWidth="1"/>
    <col min="6" max="16384" width="9.140625" style="1"/>
  </cols>
  <sheetData>
    <row r="1" spans="1:13" ht="26.25" customHeight="1">
      <c r="E1" s="241" t="s">
        <v>195</v>
      </c>
      <c r="F1" s="182"/>
    </row>
    <row r="2" spans="1:13" ht="5.25" customHeight="1">
      <c r="E2" s="182"/>
      <c r="F2" s="182"/>
    </row>
    <row r="3" spans="1:13" ht="24.75" hidden="1" customHeight="1"/>
    <row r="4" spans="1:13" ht="34.5" customHeight="1" thickBot="1">
      <c r="A4" s="363" t="s">
        <v>45</v>
      </c>
      <c r="B4" s="363"/>
      <c r="C4" s="363"/>
      <c r="D4" s="363"/>
      <c r="E4" s="363"/>
    </row>
    <row r="5" spans="1:13" ht="16.5" customHeight="1">
      <c r="A5" s="374"/>
      <c r="B5" s="375"/>
      <c r="C5" s="202" t="s">
        <v>12</v>
      </c>
      <c r="D5" s="202" t="s">
        <v>13</v>
      </c>
      <c r="E5" s="203" t="s">
        <v>14</v>
      </c>
      <c r="F5" s="2"/>
      <c r="G5" s="2"/>
      <c r="H5" s="2"/>
      <c r="I5" s="2"/>
      <c r="J5" s="2"/>
      <c r="K5" s="2"/>
      <c r="L5" s="2"/>
      <c r="M5" s="3"/>
    </row>
    <row r="6" spans="1:13" ht="23.25" customHeight="1">
      <c r="A6" s="369" t="s">
        <v>46</v>
      </c>
      <c r="B6" s="370"/>
      <c r="C6" s="174"/>
      <c r="D6" s="174"/>
      <c r="E6" s="204"/>
      <c r="F6" s="2"/>
      <c r="G6" s="2"/>
      <c r="H6" s="2"/>
      <c r="I6" s="2"/>
      <c r="J6" s="2"/>
      <c r="K6" s="2"/>
      <c r="L6" s="2"/>
      <c r="M6" s="3"/>
    </row>
    <row r="7" spans="1:13" ht="18.75" customHeight="1">
      <c r="A7" s="367" t="s">
        <v>0</v>
      </c>
      <c r="B7" s="368"/>
      <c r="C7" s="175"/>
      <c r="D7" s="175"/>
      <c r="E7" s="205"/>
      <c r="F7" s="2"/>
      <c r="G7" s="2"/>
      <c r="H7" s="2"/>
      <c r="I7" s="2"/>
      <c r="J7" s="2"/>
      <c r="K7" s="2"/>
      <c r="L7" s="2"/>
      <c r="M7" s="3"/>
    </row>
    <row r="8" spans="1:13" ht="18" customHeight="1">
      <c r="A8" s="319" t="s">
        <v>42</v>
      </c>
      <c r="B8" s="294"/>
      <c r="C8" s="176">
        <v>1500</v>
      </c>
      <c r="D8" s="176">
        <v>300.83999999999997</v>
      </c>
      <c r="E8" s="206"/>
      <c r="F8" s="2"/>
      <c r="G8" s="2"/>
      <c r="H8" s="2"/>
      <c r="I8" s="2"/>
      <c r="J8" s="2"/>
      <c r="K8" s="2"/>
      <c r="L8" s="2"/>
      <c r="M8" s="3"/>
    </row>
    <row r="9" spans="1:13" ht="12.75" customHeight="1">
      <c r="A9" s="315" t="s">
        <v>154</v>
      </c>
      <c r="B9" s="316"/>
      <c r="C9" s="320">
        <v>664295.17000000004</v>
      </c>
      <c r="D9" s="320">
        <v>385009.85</v>
      </c>
      <c r="E9" s="206" t="s">
        <v>164</v>
      </c>
      <c r="F9" s="2"/>
      <c r="G9" s="2"/>
      <c r="H9" s="2"/>
      <c r="I9" s="2"/>
      <c r="J9" s="2"/>
      <c r="K9" s="2"/>
      <c r="L9" s="2"/>
      <c r="M9" s="3"/>
    </row>
    <row r="10" spans="1:13">
      <c r="A10" s="364"/>
      <c r="B10" s="365"/>
      <c r="C10" s="383"/>
      <c r="D10" s="383"/>
      <c r="E10" s="229" t="s">
        <v>251</v>
      </c>
      <c r="F10" s="2"/>
      <c r="G10" s="2"/>
      <c r="H10" s="2"/>
      <c r="I10" s="2"/>
      <c r="J10" s="2"/>
      <c r="K10" s="2"/>
      <c r="L10" s="2"/>
      <c r="M10" s="3"/>
    </row>
    <row r="11" spans="1:13" ht="20.25" customHeight="1">
      <c r="A11" s="293" t="s">
        <v>155</v>
      </c>
      <c r="B11" s="294"/>
      <c r="C11" s="176">
        <v>130316</v>
      </c>
      <c r="D11" s="176">
        <v>69831.27</v>
      </c>
      <c r="E11" s="206"/>
      <c r="F11" s="2"/>
      <c r="G11" s="2"/>
      <c r="H11" s="2"/>
      <c r="I11" s="2"/>
      <c r="J11" s="2"/>
      <c r="K11" s="2"/>
      <c r="L11" s="2"/>
      <c r="M11" s="3"/>
    </row>
    <row r="12" spans="1:13" ht="19.5" customHeight="1">
      <c r="A12" s="161" t="s">
        <v>8</v>
      </c>
      <c r="B12" s="5"/>
      <c r="C12" s="234">
        <v>65067</v>
      </c>
      <c r="D12" s="234">
        <f>SUM(D13:D17)</f>
        <v>37311.910000000003</v>
      </c>
      <c r="E12" s="257" t="s">
        <v>10</v>
      </c>
      <c r="F12" s="2"/>
      <c r="G12" s="2"/>
      <c r="H12" s="2"/>
      <c r="I12" s="2"/>
      <c r="J12" s="2"/>
      <c r="K12" s="2"/>
      <c r="L12" s="2"/>
      <c r="M12" s="3"/>
    </row>
    <row r="13" spans="1:13" ht="17.25" customHeight="1">
      <c r="A13" s="210" t="s">
        <v>152</v>
      </c>
      <c r="B13" s="5" t="s">
        <v>3</v>
      </c>
      <c r="C13" s="177" t="s">
        <v>38</v>
      </c>
      <c r="D13" s="240">
        <v>0</v>
      </c>
      <c r="E13" s="257"/>
      <c r="F13" s="2"/>
      <c r="G13" s="2"/>
      <c r="H13" s="2"/>
      <c r="I13" s="2"/>
      <c r="J13" s="2"/>
      <c r="K13" s="2"/>
      <c r="L13" s="2"/>
      <c r="M13" s="3"/>
    </row>
    <row r="14" spans="1:13" ht="16.5" customHeight="1">
      <c r="A14" s="211"/>
      <c r="B14" s="5" t="s">
        <v>4</v>
      </c>
      <c r="C14" s="177" t="s">
        <v>38</v>
      </c>
      <c r="D14" s="240">
        <v>7863.34</v>
      </c>
      <c r="E14" s="258" t="s">
        <v>242</v>
      </c>
      <c r="F14" s="2"/>
      <c r="G14" s="2"/>
      <c r="H14" s="2"/>
      <c r="I14" s="2"/>
      <c r="J14" s="2"/>
      <c r="K14" s="2"/>
      <c r="L14" s="2"/>
      <c r="M14" s="3"/>
    </row>
    <row r="15" spans="1:13" ht="15" customHeight="1">
      <c r="A15" s="211"/>
      <c r="B15" s="230" t="s">
        <v>98</v>
      </c>
      <c r="C15" s="177" t="s">
        <v>38</v>
      </c>
      <c r="D15" s="240">
        <v>26744.15</v>
      </c>
      <c r="E15" s="258" t="s">
        <v>247</v>
      </c>
      <c r="F15" s="2"/>
      <c r="G15" s="2"/>
      <c r="H15" s="2"/>
      <c r="I15" s="2"/>
      <c r="J15" s="2"/>
      <c r="K15" s="2"/>
      <c r="L15" s="2"/>
      <c r="M15" s="3"/>
    </row>
    <row r="16" spans="1:13" ht="15" customHeight="1">
      <c r="A16" s="211"/>
      <c r="B16" s="5" t="s">
        <v>6</v>
      </c>
      <c r="C16" s="177" t="s">
        <v>38</v>
      </c>
      <c r="D16" s="240">
        <v>1210.83</v>
      </c>
      <c r="E16" s="258" t="s">
        <v>248</v>
      </c>
      <c r="F16" s="2"/>
      <c r="G16" s="2"/>
      <c r="H16" s="2"/>
      <c r="I16" s="2"/>
      <c r="J16" s="2"/>
      <c r="K16" s="2"/>
      <c r="L16" s="2"/>
      <c r="M16" s="3"/>
    </row>
    <row r="17" spans="1:13" ht="15.75" customHeight="1">
      <c r="A17" s="211"/>
      <c r="B17" s="247" t="s">
        <v>7</v>
      </c>
      <c r="C17" s="195" t="s">
        <v>38</v>
      </c>
      <c r="D17" s="248">
        <v>1493.59</v>
      </c>
      <c r="E17" s="258" t="s">
        <v>248</v>
      </c>
      <c r="F17" s="2"/>
      <c r="G17" s="2"/>
      <c r="H17" s="2"/>
      <c r="I17" s="2"/>
      <c r="J17" s="2"/>
      <c r="K17" s="2"/>
      <c r="L17" s="2"/>
      <c r="M17" s="3"/>
    </row>
    <row r="18" spans="1:13" ht="21.75" customHeight="1">
      <c r="A18" s="315" t="s">
        <v>9</v>
      </c>
      <c r="B18" s="366"/>
      <c r="C18" s="54">
        <v>3000</v>
      </c>
      <c r="D18" s="54">
        <v>145.5</v>
      </c>
      <c r="E18" s="255" t="s">
        <v>17</v>
      </c>
      <c r="F18" s="2"/>
      <c r="G18" s="2"/>
      <c r="H18" s="2"/>
      <c r="I18" s="2"/>
      <c r="J18" s="2"/>
      <c r="K18" s="2"/>
      <c r="L18" s="2"/>
      <c r="M18" s="3"/>
    </row>
    <row r="19" spans="1:13" ht="18" customHeight="1">
      <c r="A19" s="214"/>
      <c r="B19" s="200"/>
      <c r="C19" s="251"/>
      <c r="D19" s="252"/>
      <c r="E19" s="281" t="s">
        <v>240</v>
      </c>
      <c r="F19" s="2"/>
      <c r="G19" s="2"/>
      <c r="H19" s="2"/>
      <c r="I19" s="2"/>
      <c r="J19" s="2"/>
      <c r="K19" s="2"/>
      <c r="L19" s="2"/>
      <c r="M19" s="3"/>
    </row>
    <row r="20" spans="1:13" ht="18.75" hidden="1" customHeight="1">
      <c r="A20" s="208"/>
      <c r="B20" s="201"/>
      <c r="C20" s="253"/>
      <c r="D20" s="254"/>
      <c r="E20" s="266"/>
      <c r="F20" s="2"/>
      <c r="G20" s="2"/>
      <c r="H20" s="2"/>
      <c r="I20" s="2"/>
      <c r="J20" s="2"/>
      <c r="K20" s="2"/>
      <c r="L20" s="2"/>
      <c r="M20" s="3"/>
    </row>
    <row r="21" spans="1:13" ht="16.5" customHeight="1">
      <c r="A21" s="307" t="s">
        <v>153</v>
      </c>
      <c r="B21" s="325"/>
      <c r="C21" s="160">
        <v>72222</v>
      </c>
      <c r="D21" s="232">
        <f>SUM(D22:D33)</f>
        <v>47549.47</v>
      </c>
      <c r="E21" s="206"/>
      <c r="F21" s="2"/>
      <c r="G21" s="2"/>
      <c r="H21" s="2"/>
      <c r="I21" s="2"/>
      <c r="J21" s="2"/>
      <c r="K21" s="2"/>
      <c r="L21" s="2"/>
      <c r="M21" s="3"/>
    </row>
    <row r="22" spans="1:13" ht="0.75" hidden="1" customHeight="1">
      <c r="A22" s="313"/>
      <c r="B22" s="326"/>
      <c r="C22" s="233"/>
      <c r="D22" s="288">
        <v>0</v>
      </c>
      <c r="E22" s="236" t="s">
        <v>156</v>
      </c>
      <c r="F22" s="2"/>
      <c r="G22" s="2"/>
      <c r="H22" s="2"/>
      <c r="I22" s="2"/>
      <c r="J22" s="2"/>
      <c r="K22" s="2"/>
      <c r="L22" s="2"/>
      <c r="M22" s="3"/>
    </row>
    <row r="23" spans="1:13" ht="19.5" customHeight="1">
      <c r="A23" s="313"/>
      <c r="B23" s="326"/>
      <c r="C23" s="233"/>
      <c r="D23" s="235">
        <v>5577.33</v>
      </c>
      <c r="E23" s="236" t="s">
        <v>188</v>
      </c>
      <c r="F23" s="2"/>
      <c r="G23" s="2"/>
      <c r="H23" s="2"/>
      <c r="I23" s="2"/>
      <c r="J23" s="2"/>
      <c r="K23" s="2"/>
      <c r="L23" s="2"/>
      <c r="M23" s="3"/>
    </row>
    <row r="24" spans="1:13" ht="17.25" hidden="1" customHeight="1">
      <c r="A24" s="313"/>
      <c r="B24" s="326"/>
      <c r="C24" s="233"/>
      <c r="D24" s="235"/>
      <c r="E24" s="236" t="s">
        <v>189</v>
      </c>
      <c r="F24" s="2"/>
      <c r="G24" s="2"/>
      <c r="H24" s="2"/>
      <c r="I24" s="2"/>
      <c r="J24" s="2"/>
      <c r="K24" s="2"/>
      <c r="L24" s="2"/>
      <c r="M24" s="3"/>
    </row>
    <row r="25" spans="1:13" ht="19.5" customHeight="1">
      <c r="A25" s="313"/>
      <c r="B25" s="326"/>
      <c r="C25" s="233"/>
      <c r="D25" s="235">
        <v>944.8</v>
      </c>
      <c r="E25" s="236" t="s">
        <v>190</v>
      </c>
      <c r="F25" s="2"/>
      <c r="G25" s="2"/>
      <c r="H25" s="2"/>
      <c r="I25" s="2"/>
      <c r="J25" s="2"/>
      <c r="K25" s="2"/>
      <c r="L25" s="2"/>
      <c r="M25" s="3"/>
    </row>
    <row r="26" spans="1:13" ht="17.25" customHeight="1">
      <c r="A26" s="313"/>
      <c r="B26" s="326"/>
      <c r="C26" s="233"/>
      <c r="D26" s="235">
        <v>884.06</v>
      </c>
      <c r="E26" s="236" t="s">
        <v>157</v>
      </c>
      <c r="F26" s="2"/>
      <c r="G26" s="2"/>
      <c r="H26" s="2"/>
      <c r="I26" s="2"/>
      <c r="J26" s="2"/>
      <c r="K26" s="2"/>
      <c r="L26" s="2"/>
      <c r="M26" s="3"/>
    </row>
    <row r="27" spans="1:13" ht="18.75" hidden="1" customHeight="1">
      <c r="A27" s="313"/>
      <c r="B27" s="326"/>
      <c r="C27" s="197"/>
      <c r="D27" s="235">
        <v>0</v>
      </c>
      <c r="E27" s="236" t="s">
        <v>158</v>
      </c>
      <c r="F27" s="2"/>
      <c r="G27" s="2"/>
      <c r="H27" s="2"/>
      <c r="I27" s="2"/>
      <c r="J27" s="2"/>
      <c r="K27" s="2"/>
      <c r="L27" s="2"/>
      <c r="M27" s="3"/>
    </row>
    <row r="28" spans="1:13" ht="21.75" customHeight="1">
      <c r="A28" s="313"/>
      <c r="B28" s="326"/>
      <c r="C28" s="197"/>
      <c r="D28" s="235">
        <v>527.67999999999995</v>
      </c>
      <c r="E28" s="237" t="s">
        <v>226</v>
      </c>
      <c r="F28" s="2"/>
      <c r="G28" s="2"/>
      <c r="H28" s="2"/>
      <c r="I28" s="2"/>
      <c r="J28" s="2"/>
      <c r="K28" s="2"/>
      <c r="L28" s="2"/>
      <c r="M28" s="3"/>
    </row>
    <row r="29" spans="1:13" ht="20.25" hidden="1" customHeight="1">
      <c r="A29" s="313"/>
      <c r="B29" s="326"/>
      <c r="C29" s="197"/>
      <c r="D29" s="235">
        <v>0</v>
      </c>
      <c r="E29" s="237" t="s">
        <v>160</v>
      </c>
      <c r="F29" s="2"/>
      <c r="G29" s="2"/>
      <c r="H29" s="2"/>
      <c r="I29" s="2"/>
      <c r="J29" s="2"/>
      <c r="K29" s="2"/>
      <c r="L29" s="2"/>
      <c r="M29" s="3"/>
    </row>
    <row r="30" spans="1:13" ht="19.5" customHeight="1">
      <c r="A30" s="313"/>
      <c r="B30" s="326"/>
      <c r="C30" s="197"/>
      <c r="D30" s="235">
        <v>196.3</v>
      </c>
      <c r="E30" s="236" t="s">
        <v>221</v>
      </c>
      <c r="F30" s="2"/>
      <c r="G30" s="2"/>
      <c r="H30" s="2"/>
      <c r="I30" s="2"/>
      <c r="J30" s="2"/>
      <c r="K30" s="2"/>
      <c r="L30" s="2"/>
      <c r="M30" s="3"/>
    </row>
    <row r="31" spans="1:13" ht="20.25" customHeight="1">
      <c r="A31" s="313"/>
      <c r="B31" s="326"/>
      <c r="C31" s="197"/>
      <c r="D31" s="235">
        <v>100.81</v>
      </c>
      <c r="E31" s="236" t="s">
        <v>162</v>
      </c>
      <c r="F31" s="2"/>
      <c r="G31" s="2"/>
      <c r="H31" s="2"/>
      <c r="I31" s="2"/>
      <c r="J31" s="2"/>
      <c r="K31" s="2"/>
      <c r="L31" s="2"/>
      <c r="M31" s="3"/>
    </row>
    <row r="32" spans="1:13" ht="18.75" customHeight="1">
      <c r="A32" s="313"/>
      <c r="B32" s="326"/>
      <c r="C32" s="197"/>
      <c r="D32" s="235">
        <v>37000</v>
      </c>
      <c r="E32" s="270" t="s">
        <v>163</v>
      </c>
      <c r="F32" s="2"/>
      <c r="G32" s="2"/>
      <c r="H32" s="2"/>
      <c r="I32" s="2"/>
      <c r="J32" s="2"/>
      <c r="K32" s="2"/>
      <c r="L32" s="2"/>
      <c r="M32" s="3"/>
    </row>
    <row r="33" spans="1:13" ht="18" customHeight="1" thickBot="1">
      <c r="A33" s="378"/>
      <c r="B33" s="379"/>
      <c r="C33" s="196"/>
      <c r="D33" s="235">
        <v>2318.4899999999998</v>
      </c>
      <c r="E33" s="236" t="s">
        <v>220</v>
      </c>
      <c r="F33" s="2"/>
      <c r="G33" s="2"/>
      <c r="H33" s="2"/>
      <c r="I33" s="2"/>
      <c r="J33" s="2"/>
      <c r="K33" s="2"/>
      <c r="L33" s="2"/>
      <c r="M33" s="3"/>
    </row>
    <row r="34" spans="1:13" ht="13.5" hidden="1" customHeight="1" thickBot="1">
      <c r="A34" s="209"/>
      <c r="B34" s="9"/>
      <c r="C34" s="177"/>
      <c r="D34" s="181"/>
      <c r="E34" s="206"/>
      <c r="F34" s="2"/>
      <c r="G34" s="2"/>
      <c r="H34" s="2"/>
      <c r="I34" s="2"/>
      <c r="J34" s="2"/>
      <c r="K34" s="2"/>
      <c r="L34" s="2"/>
      <c r="M34" s="3"/>
    </row>
    <row r="35" spans="1:13" ht="13.5" hidden="1" customHeight="1" thickBot="1">
      <c r="A35" s="209"/>
      <c r="B35" s="9"/>
      <c r="C35" s="177"/>
      <c r="D35" s="181"/>
      <c r="E35" s="206"/>
      <c r="F35" s="2"/>
      <c r="G35" s="2"/>
      <c r="H35" s="2"/>
      <c r="I35" s="2"/>
      <c r="J35" s="2"/>
      <c r="K35" s="2"/>
      <c r="L35" s="2"/>
      <c r="M35" s="3"/>
    </row>
    <row r="36" spans="1:13" ht="13.5" hidden="1" customHeight="1" thickBot="1">
      <c r="A36" s="209"/>
      <c r="B36" s="9"/>
      <c r="C36" s="177"/>
      <c r="D36" s="181"/>
      <c r="E36" s="206"/>
      <c r="F36" s="2"/>
      <c r="G36" s="2"/>
      <c r="H36" s="2"/>
      <c r="I36" s="2"/>
      <c r="J36" s="2"/>
      <c r="K36" s="2"/>
      <c r="L36" s="2"/>
      <c r="M36" s="3"/>
    </row>
    <row r="37" spans="1:13" ht="13.5" hidden="1" thickBot="1">
      <c r="A37" s="291" t="s">
        <v>39</v>
      </c>
      <c r="B37" s="292"/>
      <c r="C37" s="188">
        <v>0</v>
      </c>
      <c r="D37" s="188">
        <v>0</v>
      </c>
      <c r="E37" s="212" t="s">
        <v>18</v>
      </c>
      <c r="F37" s="2"/>
      <c r="G37" s="2"/>
      <c r="H37" s="2"/>
      <c r="I37" s="2"/>
      <c r="J37" s="2"/>
      <c r="K37" s="2"/>
      <c r="L37" s="2"/>
      <c r="M37" s="3"/>
    </row>
    <row r="38" spans="1:13" ht="38.25" customHeight="1" thickBot="1">
      <c r="A38" s="190" t="s">
        <v>40</v>
      </c>
      <c r="B38" s="191"/>
      <c r="C38" s="192">
        <f>SUM(C9:C21)+C8</f>
        <v>936400.17</v>
      </c>
      <c r="D38" s="192">
        <f>SUM(D9:D12,D21,D18)+D8</f>
        <v>540148.84</v>
      </c>
      <c r="E38" s="193"/>
      <c r="F38" s="2"/>
      <c r="G38" s="2"/>
      <c r="H38" s="2"/>
      <c r="I38" s="2"/>
      <c r="J38" s="2"/>
      <c r="K38" s="2"/>
      <c r="L38" s="2"/>
      <c r="M38" s="3"/>
    </row>
    <row r="39" spans="1:13" ht="15" customHeight="1">
      <c r="A39" s="328" t="s">
        <v>47</v>
      </c>
      <c r="B39" s="329"/>
      <c r="C39" s="264"/>
      <c r="D39" s="264"/>
      <c r="E39" s="265"/>
      <c r="F39" s="2"/>
      <c r="G39" s="2"/>
      <c r="H39" s="2"/>
      <c r="I39" s="2"/>
      <c r="J39" s="2"/>
      <c r="K39" s="2"/>
      <c r="L39" s="2"/>
      <c r="M39" s="3"/>
    </row>
    <row r="40" spans="1:13">
      <c r="A40" s="367" t="s">
        <v>0</v>
      </c>
      <c r="B40" s="368"/>
      <c r="C40" s="175"/>
      <c r="D40" s="175"/>
      <c r="E40" s="205"/>
      <c r="F40" s="2"/>
      <c r="G40" s="2"/>
      <c r="H40" s="2"/>
      <c r="I40" s="2"/>
      <c r="J40" s="2"/>
      <c r="K40" s="2"/>
      <c r="L40" s="2"/>
      <c r="M40" s="3"/>
    </row>
    <row r="41" spans="1:13" ht="15" customHeight="1">
      <c r="A41" s="319" t="s">
        <v>42</v>
      </c>
      <c r="B41" s="294"/>
      <c r="C41" s="176">
        <v>3000</v>
      </c>
      <c r="D41" s="235">
        <v>2352.15</v>
      </c>
      <c r="E41" s="206"/>
      <c r="F41" s="2"/>
      <c r="G41" s="2"/>
      <c r="H41" s="2"/>
      <c r="I41" s="2"/>
      <c r="J41" s="2"/>
      <c r="K41" s="2"/>
      <c r="L41" s="2"/>
      <c r="M41" s="3"/>
    </row>
    <row r="42" spans="1:13" ht="12.75" customHeight="1">
      <c r="A42" s="315" t="s">
        <v>165</v>
      </c>
      <c r="B42" s="316"/>
      <c r="C42" s="320">
        <v>2518787.81</v>
      </c>
      <c r="D42" s="320">
        <v>1405769.69</v>
      </c>
      <c r="E42" s="206" t="s">
        <v>252</v>
      </c>
      <c r="F42" s="2"/>
      <c r="G42" s="2"/>
      <c r="H42" s="2"/>
      <c r="I42" s="2"/>
      <c r="J42" s="2"/>
      <c r="K42" s="2"/>
      <c r="L42" s="2"/>
      <c r="M42" s="3"/>
    </row>
    <row r="43" spans="1:13" ht="12.75" customHeight="1">
      <c r="A43" s="317"/>
      <c r="B43" s="318"/>
      <c r="C43" s="321"/>
      <c r="D43" s="321"/>
      <c r="E43" s="206" t="s">
        <v>253</v>
      </c>
      <c r="F43" s="2"/>
      <c r="G43" s="2"/>
      <c r="H43" s="2"/>
      <c r="I43" s="2"/>
      <c r="J43" s="2"/>
      <c r="K43" s="2"/>
      <c r="L43" s="2"/>
      <c r="M43" s="3"/>
    </row>
    <row r="44" spans="1:13">
      <c r="A44" s="364"/>
      <c r="B44" s="365"/>
      <c r="C44" s="383"/>
      <c r="D44" s="383"/>
      <c r="E44" s="206"/>
      <c r="F44" s="2"/>
      <c r="G44" s="2"/>
      <c r="H44" s="2"/>
      <c r="I44" s="2"/>
      <c r="J44" s="2"/>
      <c r="K44" s="2"/>
      <c r="L44" s="2"/>
      <c r="M44" s="3"/>
    </row>
    <row r="45" spans="1:13" ht="15" customHeight="1">
      <c r="A45" s="293" t="s">
        <v>155</v>
      </c>
      <c r="B45" s="294"/>
      <c r="C45" s="176">
        <v>497220</v>
      </c>
      <c r="D45" s="176">
        <v>257836.02</v>
      </c>
      <c r="E45" s="206"/>
      <c r="F45" s="2"/>
      <c r="G45" s="2"/>
      <c r="H45" s="2"/>
      <c r="I45" s="2"/>
      <c r="J45" s="2"/>
      <c r="K45" s="2"/>
      <c r="L45" s="2"/>
      <c r="M45" s="3"/>
    </row>
    <row r="46" spans="1:13" ht="18" customHeight="1">
      <c r="A46" s="161" t="s">
        <v>8</v>
      </c>
      <c r="B46" s="5"/>
      <c r="C46" s="234">
        <v>99728.93</v>
      </c>
      <c r="D46" s="234">
        <f>SUM(D47:D51)</f>
        <v>71268.31</v>
      </c>
      <c r="E46" s="257" t="s">
        <v>10</v>
      </c>
      <c r="F46" s="2"/>
      <c r="G46" s="2"/>
      <c r="H46" s="2"/>
      <c r="I46" s="2"/>
      <c r="J46" s="2"/>
      <c r="K46" s="2"/>
      <c r="L46" s="2"/>
      <c r="M46" s="3"/>
    </row>
    <row r="47" spans="1:13">
      <c r="A47" s="210" t="s">
        <v>152</v>
      </c>
      <c r="B47" s="5" t="s">
        <v>3</v>
      </c>
      <c r="C47" s="177" t="s">
        <v>38</v>
      </c>
      <c r="D47" s="240">
        <v>96.2</v>
      </c>
      <c r="E47" s="259" t="s">
        <v>218</v>
      </c>
      <c r="F47" s="2"/>
      <c r="G47" s="2"/>
      <c r="H47" s="2"/>
      <c r="I47" s="2"/>
      <c r="J47" s="2"/>
      <c r="K47" s="2"/>
      <c r="L47" s="2"/>
      <c r="M47" s="3"/>
    </row>
    <row r="48" spans="1:13" ht="17.25" customHeight="1">
      <c r="A48" s="211"/>
      <c r="B48" s="5" t="s">
        <v>4</v>
      </c>
      <c r="C48" s="177" t="s">
        <v>38</v>
      </c>
      <c r="D48" s="240">
        <v>14999.25</v>
      </c>
      <c r="E48" s="260" t="s">
        <v>243</v>
      </c>
      <c r="F48" s="2"/>
      <c r="G48" s="2"/>
      <c r="H48" s="2"/>
      <c r="I48" s="2"/>
      <c r="J48" s="2"/>
      <c r="K48" s="2"/>
      <c r="L48" s="2"/>
      <c r="M48" s="3"/>
    </row>
    <row r="49" spans="1:13" ht="14.25" customHeight="1">
      <c r="A49" s="211"/>
      <c r="B49" s="230" t="s">
        <v>98</v>
      </c>
      <c r="C49" s="177" t="s">
        <v>38</v>
      </c>
      <c r="D49" s="240">
        <v>51014.18</v>
      </c>
      <c r="E49" s="260" t="s">
        <v>246</v>
      </c>
      <c r="F49" s="2"/>
      <c r="G49" s="2"/>
      <c r="H49" s="2"/>
      <c r="I49" s="2"/>
      <c r="J49" s="2"/>
      <c r="K49" s="2"/>
      <c r="L49" s="2"/>
      <c r="M49" s="3"/>
    </row>
    <row r="50" spans="1:13">
      <c r="A50" s="211"/>
      <c r="B50" s="5" t="s">
        <v>6</v>
      </c>
      <c r="C50" s="177" t="s">
        <v>38</v>
      </c>
      <c r="D50" s="240">
        <v>2309.6799999999998</v>
      </c>
      <c r="E50" s="260" t="s">
        <v>249</v>
      </c>
      <c r="F50" s="2"/>
      <c r="G50" s="2"/>
      <c r="H50" s="2"/>
      <c r="I50" s="2"/>
      <c r="J50" s="2"/>
      <c r="K50" s="2"/>
      <c r="L50" s="2"/>
      <c r="M50" s="3"/>
    </row>
    <row r="51" spans="1:13">
      <c r="A51" s="211"/>
      <c r="B51" s="247" t="s">
        <v>7</v>
      </c>
      <c r="C51" s="195" t="s">
        <v>38</v>
      </c>
      <c r="D51" s="248">
        <v>2849</v>
      </c>
      <c r="E51" s="260" t="s">
        <v>249</v>
      </c>
      <c r="F51" s="2"/>
      <c r="G51" s="2"/>
      <c r="H51" s="2"/>
      <c r="I51" s="2"/>
      <c r="J51" s="2"/>
      <c r="K51" s="2"/>
      <c r="L51" s="2"/>
      <c r="M51" s="3"/>
    </row>
    <row r="52" spans="1:13" ht="18" customHeight="1">
      <c r="A52" s="373" t="s">
        <v>9</v>
      </c>
      <c r="B52" s="373"/>
      <c r="C52" s="271">
        <v>2600</v>
      </c>
      <c r="D52" s="272">
        <v>277.62</v>
      </c>
      <c r="E52" s="255" t="s">
        <v>17</v>
      </c>
      <c r="F52" s="2"/>
      <c r="G52" s="2"/>
      <c r="H52" s="2"/>
      <c r="I52" s="2"/>
      <c r="J52" s="2"/>
      <c r="K52" s="2"/>
      <c r="L52" s="2"/>
      <c r="M52" s="3"/>
    </row>
    <row r="53" spans="1:13" ht="16.5" hidden="1" customHeight="1">
      <c r="A53" s="214"/>
      <c r="B53" s="200"/>
      <c r="C53" s="251"/>
      <c r="D53" s="252"/>
      <c r="E53" s="256" t="s">
        <v>197</v>
      </c>
      <c r="F53" s="2"/>
      <c r="G53" s="2"/>
      <c r="H53" s="2"/>
      <c r="I53" s="2"/>
      <c r="J53" s="2"/>
      <c r="K53" s="2"/>
      <c r="L53" s="2"/>
      <c r="M53" s="3"/>
    </row>
    <row r="54" spans="1:13" ht="16.5" customHeight="1">
      <c r="A54" s="208"/>
      <c r="B54" s="201"/>
      <c r="C54" s="253"/>
      <c r="D54" s="254"/>
      <c r="E54" s="266" t="s">
        <v>240</v>
      </c>
      <c r="F54" s="2"/>
      <c r="G54" s="2"/>
      <c r="H54" s="2"/>
      <c r="I54" s="2"/>
      <c r="J54" s="2"/>
      <c r="K54" s="2"/>
      <c r="L54" s="2"/>
      <c r="M54" s="3"/>
    </row>
    <row r="55" spans="1:13" ht="18.75" customHeight="1">
      <c r="A55" s="307" t="s">
        <v>153</v>
      </c>
      <c r="B55" s="325"/>
      <c r="C55" s="233">
        <v>254028</v>
      </c>
      <c r="D55" s="242">
        <f>SUM(D56:D69)</f>
        <v>190899.67</v>
      </c>
      <c r="E55" s="206"/>
      <c r="F55" s="2"/>
      <c r="G55" s="2"/>
      <c r="H55" s="2"/>
      <c r="I55" s="2"/>
      <c r="J55" s="2"/>
      <c r="K55" s="2"/>
      <c r="L55" s="2"/>
      <c r="M55" s="3"/>
    </row>
    <row r="56" spans="1:13" ht="0.75" hidden="1" customHeight="1">
      <c r="A56" s="313"/>
      <c r="B56" s="326"/>
      <c r="C56" s="233"/>
      <c r="D56" s="235">
        <v>0</v>
      </c>
      <c r="E56" s="236" t="s">
        <v>156</v>
      </c>
      <c r="F56" s="2"/>
      <c r="G56" s="2"/>
      <c r="H56" s="2"/>
      <c r="I56" s="2"/>
      <c r="J56" s="2"/>
      <c r="K56" s="2"/>
      <c r="L56" s="2"/>
      <c r="M56" s="3"/>
    </row>
    <row r="57" spans="1:13" ht="15.75" customHeight="1">
      <c r="A57" s="313"/>
      <c r="B57" s="326"/>
      <c r="C57" s="233"/>
      <c r="D57" s="235">
        <v>13164.36</v>
      </c>
      <c r="E57" s="236" t="s">
        <v>188</v>
      </c>
      <c r="F57" s="2"/>
      <c r="G57" s="2"/>
      <c r="H57" s="2"/>
      <c r="I57" s="2"/>
      <c r="J57" s="2"/>
      <c r="K57" s="2"/>
      <c r="L57" s="2"/>
      <c r="M57" s="3"/>
    </row>
    <row r="58" spans="1:13" ht="13.5" customHeight="1">
      <c r="A58" s="313"/>
      <c r="B58" s="326"/>
      <c r="C58" s="233"/>
      <c r="D58" s="235">
        <v>10992.1</v>
      </c>
      <c r="E58" s="236" t="s">
        <v>189</v>
      </c>
      <c r="F58" s="2"/>
      <c r="G58" s="2"/>
      <c r="H58" s="2"/>
      <c r="I58" s="2"/>
      <c r="J58" s="2"/>
      <c r="K58" s="2"/>
      <c r="L58" s="2"/>
      <c r="M58" s="3"/>
    </row>
    <row r="59" spans="1:13" ht="13.5" customHeight="1">
      <c r="A59" s="313"/>
      <c r="B59" s="326"/>
      <c r="C59" s="233"/>
      <c r="D59" s="235">
        <v>3844.8</v>
      </c>
      <c r="E59" s="236" t="s">
        <v>190</v>
      </c>
      <c r="F59" s="2"/>
      <c r="G59" s="2"/>
      <c r="H59" s="2"/>
      <c r="I59" s="2"/>
      <c r="J59" s="2"/>
      <c r="K59" s="2"/>
      <c r="L59" s="2"/>
      <c r="M59" s="3"/>
    </row>
    <row r="60" spans="1:13" ht="12.75" customHeight="1">
      <c r="A60" s="313"/>
      <c r="B60" s="326"/>
      <c r="C60" s="233"/>
      <c r="D60" s="235">
        <v>21507.89</v>
      </c>
      <c r="E60" s="236" t="s">
        <v>157</v>
      </c>
      <c r="F60" s="2"/>
      <c r="G60" s="2"/>
      <c r="H60" s="2"/>
      <c r="I60" s="2"/>
      <c r="J60" s="2"/>
      <c r="K60" s="2"/>
      <c r="L60" s="2"/>
      <c r="M60" s="3"/>
    </row>
    <row r="61" spans="1:13" ht="13.5" hidden="1" customHeight="1">
      <c r="A61" s="313"/>
      <c r="B61" s="326"/>
      <c r="C61" s="197"/>
      <c r="D61" s="235">
        <v>0</v>
      </c>
      <c r="E61" s="236" t="s">
        <v>158</v>
      </c>
      <c r="F61" s="2"/>
      <c r="G61" s="2"/>
      <c r="H61" s="2"/>
      <c r="I61" s="2"/>
      <c r="J61" s="2"/>
      <c r="K61" s="2"/>
      <c r="L61" s="2"/>
      <c r="M61" s="3"/>
    </row>
    <row r="62" spans="1:13" ht="21" customHeight="1">
      <c r="A62" s="313"/>
      <c r="B62" s="326"/>
      <c r="C62" s="197"/>
      <c r="D62" s="235">
        <v>1076.51</v>
      </c>
      <c r="E62" s="237" t="s">
        <v>226</v>
      </c>
      <c r="F62" s="2"/>
      <c r="G62" s="2"/>
      <c r="H62" s="2"/>
      <c r="I62" s="2"/>
      <c r="J62" s="2"/>
      <c r="K62" s="2"/>
      <c r="L62" s="2"/>
      <c r="M62" s="3"/>
    </row>
    <row r="63" spans="1:13" ht="21.75" hidden="1" customHeight="1">
      <c r="A63" s="313"/>
      <c r="B63" s="326"/>
      <c r="C63" s="197"/>
      <c r="D63" s="235">
        <v>0</v>
      </c>
      <c r="E63" s="237" t="s">
        <v>160</v>
      </c>
      <c r="F63" s="2"/>
      <c r="G63" s="2"/>
      <c r="H63" s="2"/>
      <c r="I63" s="2"/>
      <c r="J63" s="2"/>
      <c r="K63" s="2"/>
      <c r="L63" s="2"/>
      <c r="M63" s="3"/>
    </row>
    <row r="64" spans="1:13" ht="13.5" customHeight="1">
      <c r="A64" s="313"/>
      <c r="B64" s="326"/>
      <c r="C64" s="197"/>
      <c r="D64" s="235">
        <v>1053.23</v>
      </c>
      <c r="E64" s="236" t="s">
        <v>221</v>
      </c>
      <c r="F64" s="2"/>
      <c r="G64" s="2"/>
      <c r="H64" s="2"/>
      <c r="I64" s="2"/>
      <c r="J64" s="2"/>
      <c r="K64" s="2"/>
      <c r="L64" s="2"/>
      <c r="M64" s="3"/>
    </row>
    <row r="65" spans="1:13" ht="13.5" customHeight="1">
      <c r="A65" s="313"/>
      <c r="B65" s="326"/>
      <c r="C65" s="197"/>
      <c r="D65" s="235">
        <v>632.27</v>
      </c>
      <c r="E65" s="236" t="s">
        <v>162</v>
      </c>
      <c r="F65" s="2"/>
      <c r="G65" s="2"/>
      <c r="H65" s="2"/>
      <c r="I65" s="2"/>
      <c r="J65" s="2"/>
      <c r="K65" s="2"/>
      <c r="L65" s="2"/>
      <c r="M65" s="3"/>
    </row>
    <row r="66" spans="1:13" ht="13.5" customHeight="1">
      <c r="A66" s="313"/>
      <c r="B66" s="326"/>
      <c r="C66" s="197"/>
      <c r="D66" s="235">
        <v>128120</v>
      </c>
      <c r="E66" s="270" t="s">
        <v>163</v>
      </c>
      <c r="F66" s="2"/>
      <c r="G66" s="2"/>
      <c r="H66" s="2"/>
      <c r="I66" s="2"/>
      <c r="J66" s="2"/>
      <c r="K66" s="2"/>
      <c r="L66" s="2"/>
      <c r="M66" s="3"/>
    </row>
    <row r="67" spans="1:13" ht="13.5" customHeight="1">
      <c r="A67" s="376"/>
      <c r="B67" s="377"/>
      <c r="C67" s="197"/>
      <c r="D67" s="235">
        <v>6086</v>
      </c>
      <c r="E67" s="236" t="s">
        <v>199</v>
      </c>
      <c r="F67" s="2"/>
      <c r="G67" s="2"/>
      <c r="H67" s="2"/>
      <c r="I67" s="2"/>
      <c r="J67" s="2"/>
      <c r="K67" s="2"/>
      <c r="L67" s="2"/>
      <c r="M67" s="3"/>
    </row>
    <row r="68" spans="1:13" ht="12" customHeight="1">
      <c r="A68" s="376"/>
      <c r="B68" s="377"/>
      <c r="C68" s="197"/>
      <c r="D68" s="235">
        <v>4422.51</v>
      </c>
      <c r="E68" s="236" t="s">
        <v>220</v>
      </c>
      <c r="F68" s="2"/>
      <c r="G68" s="2"/>
      <c r="H68" s="2"/>
      <c r="I68" s="2"/>
      <c r="J68" s="2"/>
      <c r="K68" s="2"/>
      <c r="L68" s="2"/>
      <c r="M68" s="3"/>
    </row>
    <row r="69" spans="1:13" ht="12" hidden="1" customHeight="1">
      <c r="A69" s="378"/>
      <c r="B69" s="379"/>
      <c r="C69" s="196"/>
      <c r="D69" s="273">
        <v>0</v>
      </c>
      <c r="E69" s="259" t="s">
        <v>201</v>
      </c>
      <c r="F69" s="2"/>
      <c r="G69" s="2"/>
      <c r="H69" s="2"/>
      <c r="I69" s="2"/>
      <c r="J69" s="2"/>
      <c r="K69" s="2"/>
      <c r="L69" s="2"/>
      <c r="M69" s="3"/>
    </row>
    <row r="70" spans="1:13" ht="13.5" customHeight="1">
      <c r="A70" s="291" t="s">
        <v>200</v>
      </c>
      <c r="B70" s="292"/>
      <c r="C70" s="54">
        <v>32410</v>
      </c>
      <c r="D70" s="232">
        <v>32410</v>
      </c>
      <c r="E70" s="229" t="s">
        <v>228</v>
      </c>
      <c r="F70" s="2"/>
      <c r="G70" s="2"/>
      <c r="H70" s="2"/>
      <c r="I70" s="2"/>
      <c r="J70" s="2"/>
      <c r="K70" s="2"/>
      <c r="L70" s="2"/>
      <c r="M70" s="3"/>
    </row>
    <row r="71" spans="1:13" ht="13.5" thickBot="1">
      <c r="A71" s="291" t="s">
        <v>227</v>
      </c>
      <c r="B71" s="292"/>
      <c r="C71" s="188">
        <v>4400</v>
      </c>
      <c r="D71" s="274">
        <v>4400</v>
      </c>
      <c r="E71" s="275" t="s">
        <v>229</v>
      </c>
      <c r="F71" s="2"/>
      <c r="G71" s="2"/>
      <c r="H71" s="2"/>
      <c r="I71" s="2"/>
      <c r="J71" s="2"/>
      <c r="K71" s="2"/>
      <c r="L71" s="2"/>
      <c r="M71" s="3"/>
    </row>
    <row r="72" spans="1:13" ht="21" customHeight="1" thickBot="1">
      <c r="A72" s="190" t="s">
        <v>40</v>
      </c>
      <c r="B72" s="191"/>
      <c r="C72" s="192">
        <f>SUM(C41:C46,C52:C55)+C71+C70</f>
        <v>3412174.74</v>
      </c>
      <c r="D72" s="192">
        <f>SUM(D41:D46,D52:D55)+D71+D70</f>
        <v>1965213.46</v>
      </c>
      <c r="E72" s="193"/>
      <c r="F72" s="2"/>
      <c r="G72" s="2"/>
      <c r="H72" s="2"/>
      <c r="I72" s="2"/>
      <c r="J72" s="2"/>
      <c r="K72" s="2"/>
      <c r="L72" s="2"/>
      <c r="M72" s="3"/>
    </row>
    <row r="73" spans="1:13">
      <c r="A73" s="305" t="s">
        <v>49</v>
      </c>
      <c r="B73" s="306"/>
      <c r="C73" s="194"/>
      <c r="D73" s="194"/>
      <c r="E73" s="213"/>
      <c r="F73" s="2"/>
      <c r="G73" s="2"/>
      <c r="H73" s="2"/>
      <c r="I73" s="2"/>
      <c r="J73" s="2"/>
      <c r="K73" s="2"/>
      <c r="L73" s="2"/>
      <c r="M73" s="3"/>
    </row>
    <row r="74" spans="1:13">
      <c r="A74" s="367" t="s">
        <v>0</v>
      </c>
      <c r="B74" s="368"/>
      <c r="C74" s="175"/>
      <c r="D74" s="175"/>
      <c r="E74" s="205"/>
      <c r="F74" s="2"/>
      <c r="G74" s="2"/>
      <c r="H74" s="2"/>
      <c r="I74" s="2"/>
      <c r="J74" s="2"/>
      <c r="K74" s="2"/>
      <c r="L74" s="2"/>
      <c r="M74" s="3"/>
    </row>
    <row r="75" spans="1:13" hidden="1">
      <c r="A75" s="319" t="s">
        <v>42</v>
      </c>
      <c r="B75" s="294"/>
      <c r="C75" s="176"/>
      <c r="D75" s="176"/>
      <c r="E75" s="206"/>
      <c r="F75" s="2"/>
      <c r="G75" s="2"/>
      <c r="H75" s="2"/>
      <c r="I75" s="2"/>
      <c r="J75" s="2"/>
      <c r="K75" s="2"/>
      <c r="L75" s="2"/>
      <c r="M75" s="3"/>
    </row>
    <row r="76" spans="1:13" hidden="1">
      <c r="A76" s="293" t="s">
        <v>1</v>
      </c>
      <c r="B76" s="294"/>
      <c r="C76" s="176"/>
      <c r="D76" s="176"/>
      <c r="E76" s="206" t="s">
        <v>11</v>
      </c>
      <c r="F76" s="2"/>
      <c r="G76" s="2"/>
      <c r="H76" s="2"/>
      <c r="I76" s="2"/>
      <c r="J76" s="2"/>
      <c r="K76" s="2"/>
      <c r="L76" s="2"/>
      <c r="M76" s="3"/>
    </row>
    <row r="77" spans="1:13" hidden="1">
      <c r="A77" s="293" t="s">
        <v>2</v>
      </c>
      <c r="B77" s="294"/>
      <c r="C77" s="176"/>
      <c r="D77" s="176"/>
      <c r="E77" s="206"/>
      <c r="F77" s="2"/>
      <c r="G77" s="2"/>
      <c r="H77" s="2"/>
      <c r="I77" s="2"/>
      <c r="J77" s="2"/>
      <c r="K77" s="2"/>
      <c r="L77" s="2"/>
      <c r="M77" s="3"/>
    </row>
    <row r="78" spans="1:13" hidden="1">
      <c r="A78" s="161" t="s">
        <v>8</v>
      </c>
      <c r="B78" s="5"/>
      <c r="C78" s="177" t="s">
        <v>38</v>
      </c>
      <c r="D78" s="176"/>
      <c r="E78" s="206"/>
      <c r="F78" s="2"/>
      <c r="G78" s="2"/>
      <c r="H78" s="2"/>
      <c r="I78" s="2"/>
      <c r="J78" s="2"/>
      <c r="K78" s="2"/>
      <c r="L78" s="2"/>
      <c r="M78" s="3"/>
    </row>
    <row r="79" spans="1:13" hidden="1">
      <c r="A79" s="215"/>
      <c r="B79" s="5" t="s">
        <v>3</v>
      </c>
      <c r="C79" s="177" t="s">
        <v>38</v>
      </c>
      <c r="D79" s="176"/>
      <c r="E79" s="360" t="s">
        <v>10</v>
      </c>
      <c r="F79" s="2"/>
      <c r="G79" s="2"/>
      <c r="H79" s="2"/>
      <c r="I79" s="2"/>
      <c r="J79" s="2"/>
      <c r="K79" s="2"/>
      <c r="L79" s="2"/>
      <c r="M79" s="3"/>
    </row>
    <row r="80" spans="1:13" hidden="1">
      <c r="A80" s="211"/>
      <c r="B80" s="5" t="s">
        <v>4</v>
      </c>
      <c r="C80" s="177" t="s">
        <v>38</v>
      </c>
      <c r="D80" s="176"/>
      <c r="E80" s="361"/>
      <c r="F80" s="2"/>
      <c r="G80" s="2"/>
      <c r="H80" s="2"/>
      <c r="I80" s="2"/>
      <c r="J80" s="2"/>
      <c r="K80" s="2"/>
      <c r="L80" s="2"/>
      <c r="M80" s="3"/>
    </row>
    <row r="81" spans="1:13" hidden="1">
      <c r="A81" s="211"/>
      <c r="B81" s="5" t="s">
        <v>5</v>
      </c>
      <c r="C81" s="177" t="s">
        <v>38</v>
      </c>
      <c r="D81" s="176"/>
      <c r="E81" s="361"/>
      <c r="F81" s="2"/>
      <c r="G81" s="2"/>
      <c r="H81" s="2"/>
      <c r="I81" s="2"/>
      <c r="J81" s="2"/>
      <c r="K81" s="2"/>
      <c r="L81" s="2"/>
      <c r="M81" s="3"/>
    </row>
    <row r="82" spans="1:13" hidden="1">
      <c r="A82" s="211"/>
      <c r="B82" s="5" t="s">
        <v>6</v>
      </c>
      <c r="C82" s="177" t="s">
        <v>38</v>
      </c>
      <c r="D82" s="176"/>
      <c r="E82" s="361"/>
      <c r="F82" s="2"/>
      <c r="G82" s="2"/>
      <c r="H82" s="2"/>
      <c r="I82" s="2"/>
      <c r="J82" s="2"/>
      <c r="K82" s="2"/>
      <c r="L82" s="2"/>
      <c r="M82" s="3"/>
    </row>
    <row r="83" spans="1:13" hidden="1">
      <c r="A83" s="18"/>
      <c r="B83" s="5" t="s">
        <v>7</v>
      </c>
      <c r="C83" s="177" t="s">
        <v>38</v>
      </c>
      <c r="D83" s="176"/>
      <c r="E83" s="362"/>
      <c r="F83" s="2"/>
      <c r="G83" s="2"/>
      <c r="H83" s="2"/>
      <c r="I83" s="2"/>
      <c r="J83" s="2"/>
      <c r="K83" s="2"/>
      <c r="L83" s="2"/>
      <c r="M83" s="3"/>
    </row>
    <row r="84" spans="1:13" ht="25.5" hidden="1" customHeight="1">
      <c r="A84" s="293" t="s">
        <v>9</v>
      </c>
      <c r="B84" s="294"/>
      <c r="C84" s="195" t="s">
        <v>38</v>
      </c>
      <c r="D84" s="176"/>
      <c r="E84" s="206" t="s">
        <v>17</v>
      </c>
      <c r="F84" s="2"/>
      <c r="G84" s="2"/>
      <c r="H84" s="2"/>
      <c r="I84" s="2"/>
      <c r="J84" s="2"/>
      <c r="K84" s="2"/>
      <c r="L84" s="2"/>
      <c r="M84" s="3"/>
    </row>
    <row r="85" spans="1:13" ht="19.5" customHeight="1">
      <c r="A85" s="307" t="s">
        <v>36</v>
      </c>
      <c r="B85" s="325"/>
      <c r="C85" s="195">
        <v>25000</v>
      </c>
      <c r="D85" s="198">
        <v>0</v>
      </c>
      <c r="E85" s="206" t="s">
        <v>37</v>
      </c>
      <c r="F85" s="2"/>
      <c r="G85" s="2"/>
      <c r="H85" s="2"/>
      <c r="I85" s="2"/>
      <c r="J85" s="2"/>
      <c r="K85" s="2"/>
      <c r="L85" s="2"/>
      <c r="M85" s="3"/>
    </row>
    <row r="86" spans="1:13" ht="1.5" hidden="1" customHeight="1">
      <c r="A86" s="313"/>
      <c r="B86" s="326"/>
      <c r="C86" s="197"/>
      <c r="D86" s="235">
        <v>0</v>
      </c>
      <c r="E86" s="236" t="s">
        <v>188</v>
      </c>
      <c r="F86" s="2"/>
      <c r="G86" s="2"/>
      <c r="H86" s="2"/>
      <c r="I86" s="2"/>
      <c r="J86" s="2"/>
      <c r="K86" s="2"/>
      <c r="L86" s="2"/>
      <c r="M86" s="3"/>
    </row>
    <row r="87" spans="1:13" ht="13.5" hidden="1" customHeight="1">
      <c r="A87" s="313"/>
      <c r="B87" s="326"/>
      <c r="C87" s="197"/>
      <c r="D87" s="235"/>
      <c r="E87" s="236" t="s">
        <v>189</v>
      </c>
      <c r="F87" s="2"/>
      <c r="G87" s="2"/>
      <c r="H87" s="2"/>
      <c r="I87" s="2"/>
      <c r="J87" s="2"/>
      <c r="K87" s="2"/>
      <c r="L87" s="2"/>
      <c r="M87" s="3"/>
    </row>
    <row r="88" spans="1:13" ht="19.5" customHeight="1">
      <c r="A88" s="313"/>
      <c r="B88" s="326"/>
      <c r="C88" s="197"/>
      <c r="D88" s="235">
        <v>9115</v>
      </c>
      <c r="E88" s="236" t="s">
        <v>157</v>
      </c>
      <c r="F88" s="2"/>
      <c r="G88" s="2"/>
      <c r="H88" s="2"/>
      <c r="I88" s="2"/>
      <c r="J88" s="2"/>
      <c r="K88" s="2"/>
      <c r="L88" s="2"/>
      <c r="M88" s="3"/>
    </row>
    <row r="89" spans="1:13" ht="13.5" customHeight="1">
      <c r="A89" s="309"/>
      <c r="B89" s="327"/>
      <c r="C89" s="196"/>
      <c r="D89" s="235">
        <v>1051.02</v>
      </c>
      <c r="E89" s="236" t="s">
        <v>161</v>
      </c>
      <c r="F89" s="2"/>
      <c r="G89" s="2"/>
      <c r="H89" s="2"/>
      <c r="I89" s="2"/>
      <c r="J89" s="2"/>
      <c r="K89" s="2"/>
      <c r="L89" s="2"/>
      <c r="M89" s="3"/>
    </row>
    <row r="90" spans="1:13" ht="13.5" thickBot="1">
      <c r="A90" s="291" t="s">
        <v>39</v>
      </c>
      <c r="B90" s="292"/>
      <c r="C90" s="199"/>
      <c r="D90" s="188"/>
      <c r="E90" s="212" t="s">
        <v>18</v>
      </c>
      <c r="F90" s="2"/>
      <c r="G90" s="2"/>
      <c r="H90" s="2"/>
      <c r="I90" s="2"/>
      <c r="J90" s="2"/>
      <c r="K90" s="2"/>
      <c r="L90" s="2"/>
      <c r="M90" s="3"/>
    </row>
    <row r="91" spans="1:13" ht="29.25" customHeight="1" thickBot="1">
      <c r="A91" s="190" t="s">
        <v>40</v>
      </c>
      <c r="B91" s="191"/>
      <c r="C91" s="192">
        <f>C85</f>
        <v>25000</v>
      </c>
      <c r="D91" s="192">
        <f>D89+D88</f>
        <v>10166.02</v>
      </c>
      <c r="E91" s="193"/>
      <c r="F91" s="2"/>
      <c r="G91" s="2"/>
      <c r="H91" s="2"/>
      <c r="I91" s="2"/>
      <c r="J91" s="2"/>
      <c r="K91" s="2"/>
      <c r="L91" s="2"/>
      <c r="M91" s="3"/>
    </row>
    <row r="92" spans="1:13" ht="31.5" customHeight="1">
      <c r="A92" s="328" t="s">
        <v>48</v>
      </c>
      <c r="B92" s="329"/>
      <c r="C92" s="380"/>
      <c r="D92" s="381"/>
      <c r="E92" s="382"/>
      <c r="F92" s="2"/>
      <c r="G92" s="2"/>
      <c r="H92" s="2"/>
      <c r="I92" s="2"/>
      <c r="J92" s="2"/>
      <c r="K92" s="2"/>
      <c r="L92" s="2"/>
      <c r="M92" s="3"/>
    </row>
    <row r="93" spans="1:13" ht="19.5" hidden="1" customHeight="1">
      <c r="A93" s="367" t="s">
        <v>0</v>
      </c>
      <c r="B93" s="368"/>
      <c r="C93" s="175"/>
      <c r="D93" s="175"/>
      <c r="E93" s="205"/>
      <c r="F93" s="2"/>
      <c r="G93" s="2"/>
      <c r="H93" s="2"/>
      <c r="I93" s="2"/>
      <c r="J93" s="2"/>
      <c r="K93" s="2"/>
      <c r="L93" s="2"/>
      <c r="M93" s="3"/>
    </row>
    <row r="94" spans="1:13" hidden="1">
      <c r="A94" s="319" t="s">
        <v>42</v>
      </c>
      <c r="B94" s="294"/>
      <c r="C94" s="176"/>
      <c r="D94" s="176"/>
      <c r="E94" s="206"/>
      <c r="F94" s="2"/>
      <c r="G94" s="2"/>
      <c r="H94" s="2"/>
      <c r="I94" s="2"/>
      <c r="J94" s="2"/>
      <c r="K94" s="2"/>
      <c r="L94" s="2"/>
      <c r="M94" s="3"/>
    </row>
    <row r="95" spans="1:13" ht="12.75" hidden="1" customHeight="1">
      <c r="A95" s="315" t="s">
        <v>169</v>
      </c>
      <c r="B95" s="316"/>
      <c r="C95" s="320">
        <v>0</v>
      </c>
      <c r="D95" s="320">
        <v>0</v>
      </c>
      <c r="E95" s="206" t="s">
        <v>164</v>
      </c>
      <c r="F95" s="2"/>
      <c r="G95" s="2"/>
      <c r="H95" s="2"/>
      <c r="I95" s="2"/>
      <c r="J95" s="2"/>
      <c r="K95" s="2"/>
      <c r="L95" s="2"/>
      <c r="M95" s="3"/>
    </row>
    <row r="96" spans="1:13" ht="14.25" hidden="1" customHeight="1">
      <c r="A96" s="317"/>
      <c r="B96" s="318"/>
      <c r="C96" s="321"/>
      <c r="D96" s="321"/>
      <c r="E96" s="206" t="s">
        <v>168</v>
      </c>
      <c r="F96" s="2"/>
      <c r="G96" s="2"/>
      <c r="H96" s="2"/>
      <c r="I96" s="2"/>
      <c r="J96" s="2"/>
      <c r="K96" s="2"/>
      <c r="L96" s="2"/>
      <c r="M96" s="3"/>
    </row>
    <row r="97" spans="1:13" ht="17.25" hidden="1" customHeight="1">
      <c r="A97" s="293" t="s">
        <v>170</v>
      </c>
      <c r="B97" s="294"/>
      <c r="C97" s="176">
        <v>0</v>
      </c>
      <c r="D97" s="176">
        <v>0</v>
      </c>
      <c r="E97" s="360"/>
      <c r="F97" s="2"/>
      <c r="G97" s="2"/>
      <c r="H97" s="2"/>
      <c r="I97" s="2"/>
      <c r="J97" s="2"/>
      <c r="K97" s="2"/>
      <c r="L97" s="2"/>
      <c r="M97" s="3"/>
    </row>
    <row r="98" spans="1:13" hidden="1">
      <c r="A98" s="211"/>
      <c r="B98" s="5" t="s">
        <v>4</v>
      </c>
      <c r="C98" s="177" t="s">
        <v>38</v>
      </c>
      <c r="D98" s="176"/>
      <c r="E98" s="361"/>
      <c r="F98" s="2"/>
      <c r="G98" s="2"/>
      <c r="H98" s="2"/>
      <c r="I98" s="2"/>
      <c r="J98" s="2"/>
      <c r="K98" s="2"/>
      <c r="L98" s="2"/>
      <c r="M98" s="3"/>
    </row>
    <row r="99" spans="1:13" hidden="1">
      <c r="A99" s="211"/>
      <c r="B99" s="5" t="s">
        <v>5</v>
      </c>
      <c r="C99" s="177" t="s">
        <v>38</v>
      </c>
      <c r="D99" s="176"/>
      <c r="E99" s="361"/>
      <c r="F99" s="2"/>
      <c r="G99" s="2"/>
      <c r="H99" s="2"/>
      <c r="I99" s="2"/>
      <c r="J99" s="2"/>
      <c r="K99" s="2"/>
      <c r="L99" s="2"/>
      <c r="M99" s="3"/>
    </row>
    <row r="100" spans="1:13" hidden="1">
      <c r="A100" s="211"/>
      <c r="B100" s="5" t="s">
        <v>6</v>
      </c>
      <c r="C100" s="177" t="s">
        <v>38</v>
      </c>
      <c r="D100" s="176"/>
      <c r="E100" s="361"/>
      <c r="F100" s="2"/>
      <c r="G100" s="2"/>
      <c r="H100" s="2"/>
      <c r="I100" s="2"/>
      <c r="J100" s="2"/>
      <c r="K100" s="2"/>
      <c r="L100" s="2"/>
      <c r="M100" s="3"/>
    </row>
    <row r="101" spans="1:13" hidden="1">
      <c r="A101" s="18"/>
      <c r="B101" s="5" t="s">
        <v>7</v>
      </c>
      <c r="C101" s="177" t="s">
        <v>38</v>
      </c>
      <c r="D101" s="176"/>
      <c r="E101" s="362"/>
      <c r="F101" s="2"/>
      <c r="G101" s="2"/>
      <c r="H101" s="2"/>
      <c r="I101" s="2"/>
      <c r="J101" s="2"/>
      <c r="K101" s="2"/>
      <c r="L101" s="2"/>
      <c r="M101" s="3"/>
    </row>
    <row r="102" spans="1:13" ht="25.5" hidden="1" customHeight="1">
      <c r="A102" s="293" t="s">
        <v>9</v>
      </c>
      <c r="B102" s="294"/>
      <c r="C102" s="195" t="s">
        <v>38</v>
      </c>
      <c r="D102" s="176"/>
      <c r="E102" s="206" t="s">
        <v>17</v>
      </c>
      <c r="F102" s="2"/>
      <c r="G102" s="2"/>
      <c r="H102" s="2"/>
      <c r="I102" s="2"/>
      <c r="J102" s="2"/>
      <c r="K102" s="2"/>
      <c r="L102" s="2"/>
      <c r="M102" s="3"/>
    </row>
    <row r="103" spans="1:13" ht="20.25" customHeight="1">
      <c r="A103" s="307" t="s">
        <v>36</v>
      </c>
      <c r="B103" s="308"/>
      <c r="C103" s="195">
        <v>1130</v>
      </c>
      <c r="D103" s="198">
        <f>SUM(D104:D108)</f>
        <v>1130</v>
      </c>
      <c r="E103" s="206" t="s">
        <v>37</v>
      </c>
      <c r="F103" s="2"/>
      <c r="G103" s="2"/>
      <c r="H103" s="2"/>
      <c r="I103" s="2"/>
      <c r="J103" s="2"/>
      <c r="K103" s="2"/>
      <c r="L103" s="2"/>
      <c r="M103" s="3"/>
    </row>
    <row r="104" spans="1:13" ht="0.75" hidden="1" customHeight="1">
      <c r="A104" s="313"/>
      <c r="B104" s="314"/>
      <c r="C104" s="197"/>
      <c r="D104" s="235">
        <v>0</v>
      </c>
      <c r="E104" s="236" t="s">
        <v>191</v>
      </c>
      <c r="F104" s="2"/>
      <c r="G104" s="2"/>
      <c r="H104" s="2"/>
      <c r="I104" s="2"/>
      <c r="J104" s="2"/>
      <c r="K104" s="2"/>
      <c r="L104" s="2"/>
      <c r="M104" s="3"/>
    </row>
    <row r="105" spans="1:13" ht="19.5" hidden="1" customHeight="1">
      <c r="A105" s="313"/>
      <c r="B105" s="314"/>
      <c r="C105" s="197"/>
      <c r="D105" s="235">
        <v>0</v>
      </c>
      <c r="E105" s="236" t="s">
        <v>192</v>
      </c>
      <c r="F105" s="2"/>
      <c r="G105" s="2"/>
      <c r="H105" s="2"/>
      <c r="I105" s="2"/>
      <c r="J105" s="2"/>
      <c r="K105" s="2"/>
      <c r="L105" s="2"/>
      <c r="M105" s="3"/>
    </row>
    <row r="106" spans="1:13" ht="14.25" customHeight="1">
      <c r="A106" s="313"/>
      <c r="B106" s="314"/>
      <c r="C106" s="197"/>
      <c r="D106" s="235">
        <v>1130</v>
      </c>
      <c r="E106" s="236" t="s">
        <v>157</v>
      </c>
      <c r="F106" s="2"/>
      <c r="G106" s="2"/>
      <c r="H106" s="2"/>
      <c r="I106" s="2"/>
      <c r="J106" s="2"/>
      <c r="K106" s="2"/>
      <c r="L106" s="2"/>
      <c r="M106" s="3"/>
    </row>
    <row r="107" spans="1:13" ht="13.5" hidden="1" customHeight="1">
      <c r="A107" s="313"/>
      <c r="B107" s="314"/>
      <c r="C107" s="197"/>
      <c r="D107" s="235">
        <v>0</v>
      </c>
      <c r="E107" s="236" t="s">
        <v>173</v>
      </c>
      <c r="F107" s="2"/>
      <c r="G107" s="2"/>
      <c r="H107" s="2"/>
      <c r="I107" s="2"/>
      <c r="J107" s="2"/>
      <c r="K107" s="2"/>
      <c r="L107" s="2"/>
      <c r="M107" s="3"/>
    </row>
    <row r="108" spans="1:13" ht="13.5" hidden="1" customHeight="1">
      <c r="A108" s="309"/>
      <c r="B108" s="310"/>
      <c r="C108" s="196"/>
      <c r="D108" s="235">
        <v>0</v>
      </c>
      <c r="E108" s="236" t="s">
        <v>172</v>
      </c>
      <c r="F108" s="2"/>
      <c r="G108" s="2"/>
      <c r="H108" s="2"/>
      <c r="I108" s="2"/>
      <c r="J108" s="2"/>
      <c r="K108" s="2"/>
      <c r="L108" s="2"/>
      <c r="M108" s="3"/>
    </row>
    <row r="109" spans="1:13" ht="13.5" thickBot="1">
      <c r="A109" s="291" t="s">
        <v>39</v>
      </c>
      <c r="B109" s="292"/>
      <c r="C109" s="199"/>
      <c r="D109" s="188"/>
      <c r="E109" s="212" t="s">
        <v>18</v>
      </c>
      <c r="F109" s="2"/>
      <c r="G109" s="2"/>
      <c r="H109" s="2"/>
      <c r="I109" s="2"/>
      <c r="J109" s="2"/>
      <c r="K109" s="2"/>
      <c r="L109" s="2"/>
      <c r="M109" s="3"/>
    </row>
    <row r="110" spans="1:13" ht="21.75" customHeight="1" thickBot="1">
      <c r="A110" s="190" t="s">
        <v>40</v>
      </c>
      <c r="B110" s="191"/>
      <c r="C110" s="192">
        <f>SUM(C95:C103)</f>
        <v>1130</v>
      </c>
      <c r="D110" s="192">
        <f>SUM(D95:D103)</f>
        <v>1130</v>
      </c>
      <c r="E110" s="193"/>
      <c r="F110" s="2"/>
      <c r="G110" s="2"/>
      <c r="H110" s="2"/>
      <c r="I110" s="2"/>
      <c r="J110" s="2"/>
      <c r="K110" s="2"/>
      <c r="L110" s="2"/>
      <c r="M110" s="3"/>
    </row>
    <row r="111" spans="1:13" ht="22.5" hidden="1" customHeight="1">
      <c r="A111" s="305" t="s">
        <v>50</v>
      </c>
      <c r="B111" s="306"/>
      <c r="C111" s="322" t="s">
        <v>51</v>
      </c>
      <c r="D111" s="323"/>
      <c r="E111" s="324"/>
      <c r="F111" s="2"/>
      <c r="G111" s="2"/>
      <c r="H111" s="2"/>
      <c r="I111" s="2"/>
      <c r="J111" s="2"/>
      <c r="K111" s="2"/>
      <c r="L111" s="2"/>
      <c r="M111" s="3"/>
    </row>
    <row r="112" spans="1:13" ht="20.25" hidden="1" customHeight="1">
      <c r="A112" s="367" t="s">
        <v>0</v>
      </c>
      <c r="B112" s="368"/>
      <c r="C112" s="175"/>
      <c r="D112" s="175"/>
      <c r="E112" s="205"/>
      <c r="F112" s="2"/>
      <c r="G112" s="2"/>
      <c r="H112" s="2"/>
      <c r="I112" s="2"/>
      <c r="J112" s="2"/>
      <c r="K112" s="2"/>
      <c r="L112" s="2"/>
      <c r="M112" s="3"/>
    </row>
    <row r="113" spans="1:13" ht="21.75" hidden="1" customHeight="1">
      <c r="A113" s="319" t="s">
        <v>224</v>
      </c>
      <c r="B113" s="294"/>
      <c r="C113" s="176">
        <v>0</v>
      </c>
      <c r="D113" s="176"/>
      <c r="E113" s="206"/>
      <c r="F113" s="2"/>
      <c r="G113" s="2"/>
      <c r="H113" s="2"/>
      <c r="I113" s="2"/>
      <c r="J113" s="2"/>
      <c r="K113" s="2"/>
      <c r="L113" s="2"/>
      <c r="M113" s="3"/>
    </row>
    <row r="114" spans="1:13" ht="20.25" hidden="1" customHeight="1">
      <c r="A114" s="319" t="s">
        <v>225</v>
      </c>
      <c r="B114" s="294"/>
      <c r="C114" s="188">
        <v>0</v>
      </c>
      <c r="D114" s="188"/>
      <c r="E114" s="206"/>
      <c r="F114" s="2"/>
      <c r="G114" s="2"/>
      <c r="H114" s="2"/>
      <c r="I114" s="2"/>
      <c r="J114" s="2"/>
      <c r="K114" s="2"/>
      <c r="L114" s="2"/>
      <c r="M114" s="3"/>
    </row>
    <row r="115" spans="1:13" ht="20.25" hidden="1" customHeight="1">
      <c r="A115" s="315" t="s">
        <v>174</v>
      </c>
      <c r="B115" s="316"/>
      <c r="C115" s="320">
        <v>0</v>
      </c>
      <c r="D115" s="320">
        <v>0</v>
      </c>
      <c r="E115" s="206" t="s">
        <v>164</v>
      </c>
      <c r="F115" s="2"/>
      <c r="G115" s="2"/>
      <c r="H115" s="2"/>
      <c r="I115" s="2"/>
      <c r="J115" s="2"/>
      <c r="K115" s="2"/>
      <c r="L115" s="2"/>
      <c r="M115" s="3"/>
    </row>
    <row r="116" spans="1:13" ht="12.75" hidden="1" customHeight="1">
      <c r="A116" s="317"/>
      <c r="B116" s="318"/>
      <c r="C116" s="321"/>
      <c r="D116" s="321"/>
      <c r="E116" s="206" t="s">
        <v>168</v>
      </c>
      <c r="F116" s="2"/>
      <c r="G116" s="2"/>
      <c r="H116" s="2"/>
      <c r="I116" s="2"/>
      <c r="J116" s="2"/>
      <c r="K116" s="2"/>
      <c r="L116" s="2"/>
      <c r="M116" s="3"/>
    </row>
    <row r="117" spans="1:13" ht="13.5" hidden="1" customHeight="1">
      <c r="A117" s="315" t="s">
        <v>175</v>
      </c>
      <c r="B117" s="316"/>
      <c r="C117" s="320">
        <v>0</v>
      </c>
      <c r="D117" s="320">
        <v>0</v>
      </c>
      <c r="E117" s="206" t="s">
        <v>164</v>
      </c>
      <c r="F117" s="2"/>
      <c r="G117" s="2"/>
      <c r="H117" s="2"/>
      <c r="I117" s="2"/>
      <c r="J117" s="2"/>
      <c r="K117" s="2"/>
      <c r="L117" s="2"/>
      <c r="M117" s="3"/>
    </row>
    <row r="118" spans="1:13" ht="12.75" hidden="1" customHeight="1" thickBot="1">
      <c r="A118" s="317"/>
      <c r="B118" s="318"/>
      <c r="C118" s="321"/>
      <c r="D118" s="321"/>
      <c r="E118" s="206" t="s">
        <v>168</v>
      </c>
      <c r="F118" s="2"/>
      <c r="G118" s="2"/>
      <c r="H118" s="2"/>
      <c r="I118" s="2"/>
      <c r="J118" s="2"/>
      <c r="K118" s="2"/>
      <c r="L118" s="2"/>
      <c r="M118" s="3"/>
    </row>
    <row r="119" spans="1:13" ht="19.5" hidden="1" customHeight="1" thickBot="1">
      <c r="A119" s="293" t="s">
        <v>170</v>
      </c>
      <c r="B119" s="294"/>
      <c r="C119" s="176">
        <v>0</v>
      </c>
      <c r="D119" s="176">
        <v>0</v>
      </c>
      <c r="E119" s="206"/>
      <c r="F119" s="2"/>
      <c r="G119" s="2"/>
      <c r="H119" s="2"/>
      <c r="I119" s="2"/>
      <c r="J119" s="2"/>
      <c r="K119" s="2"/>
      <c r="L119" s="2"/>
      <c r="M119" s="3"/>
    </row>
    <row r="120" spans="1:13" ht="22.5" hidden="1" customHeight="1" thickBot="1">
      <c r="A120" s="293" t="s">
        <v>176</v>
      </c>
      <c r="B120" s="294"/>
      <c r="C120" s="176">
        <v>0</v>
      </c>
      <c r="D120" s="176">
        <v>0</v>
      </c>
      <c r="E120" s="206"/>
      <c r="F120" s="2"/>
      <c r="G120" s="2"/>
      <c r="H120" s="2"/>
      <c r="I120" s="2"/>
      <c r="J120" s="2"/>
      <c r="K120" s="2"/>
      <c r="L120" s="2"/>
      <c r="M120" s="3"/>
    </row>
    <row r="121" spans="1:13" hidden="1">
      <c r="A121" s="161" t="s">
        <v>8</v>
      </c>
      <c r="B121" s="5"/>
      <c r="C121" s="177" t="s">
        <v>38</v>
      </c>
      <c r="D121" s="176"/>
      <c r="E121" s="206"/>
      <c r="F121" s="2"/>
      <c r="G121" s="2"/>
      <c r="H121" s="2"/>
      <c r="I121" s="2"/>
      <c r="J121" s="2"/>
      <c r="K121" s="2"/>
      <c r="L121" s="2"/>
      <c r="M121" s="3"/>
    </row>
    <row r="122" spans="1:13" hidden="1">
      <c r="A122" s="215"/>
      <c r="B122" s="5" t="s">
        <v>3</v>
      </c>
      <c r="C122" s="177" t="s">
        <v>38</v>
      </c>
      <c r="D122" s="176"/>
      <c r="E122" s="360" t="s">
        <v>10</v>
      </c>
      <c r="F122" s="2"/>
      <c r="G122" s="2"/>
      <c r="H122" s="2"/>
      <c r="I122" s="2"/>
      <c r="J122" s="2"/>
      <c r="K122" s="2"/>
      <c r="L122" s="2"/>
      <c r="M122" s="3"/>
    </row>
    <row r="123" spans="1:13" hidden="1">
      <c r="A123" s="211"/>
      <c r="B123" s="5" t="s">
        <v>4</v>
      </c>
      <c r="C123" s="177" t="s">
        <v>38</v>
      </c>
      <c r="D123" s="176"/>
      <c r="E123" s="361"/>
      <c r="F123" s="2"/>
      <c r="G123" s="2"/>
      <c r="H123" s="2"/>
      <c r="I123" s="2"/>
      <c r="J123" s="2"/>
      <c r="K123" s="2"/>
      <c r="L123" s="2"/>
      <c r="M123" s="3"/>
    </row>
    <row r="124" spans="1:13" hidden="1">
      <c r="A124" s="211"/>
      <c r="B124" s="5" t="s">
        <v>5</v>
      </c>
      <c r="C124" s="177" t="s">
        <v>38</v>
      </c>
      <c r="D124" s="176"/>
      <c r="E124" s="361"/>
      <c r="F124" s="2"/>
      <c r="G124" s="2"/>
      <c r="H124" s="2"/>
      <c r="I124" s="2"/>
      <c r="J124" s="2"/>
      <c r="K124" s="2"/>
      <c r="L124" s="2"/>
      <c r="M124" s="3"/>
    </row>
    <row r="125" spans="1:13" hidden="1">
      <c r="A125" s="211"/>
      <c r="B125" s="5" t="s">
        <v>6</v>
      </c>
      <c r="C125" s="177" t="s">
        <v>38</v>
      </c>
      <c r="D125" s="176"/>
      <c r="E125" s="361"/>
      <c r="F125" s="2"/>
      <c r="G125" s="2"/>
      <c r="H125" s="2"/>
      <c r="I125" s="2"/>
      <c r="J125" s="2"/>
      <c r="K125" s="2"/>
      <c r="L125" s="2"/>
      <c r="M125" s="3"/>
    </row>
    <row r="126" spans="1:13" hidden="1">
      <c r="A126" s="18"/>
      <c r="B126" s="5" t="s">
        <v>7</v>
      </c>
      <c r="C126" s="177" t="s">
        <v>38</v>
      </c>
      <c r="D126" s="176"/>
      <c r="E126" s="362"/>
      <c r="F126" s="2"/>
      <c r="G126" s="2"/>
      <c r="H126" s="2"/>
      <c r="I126" s="2"/>
      <c r="J126" s="2"/>
      <c r="K126" s="2"/>
      <c r="L126" s="2"/>
      <c r="M126" s="3"/>
    </row>
    <row r="127" spans="1:13" ht="25.5" hidden="1" customHeight="1">
      <c r="A127" s="315" t="s">
        <v>9</v>
      </c>
      <c r="B127" s="316"/>
      <c r="C127" s="195" t="s">
        <v>38</v>
      </c>
      <c r="D127" s="176"/>
      <c r="E127" s="206" t="s">
        <v>17</v>
      </c>
      <c r="F127" s="2"/>
      <c r="G127" s="2"/>
      <c r="H127" s="2"/>
      <c r="I127" s="2"/>
      <c r="J127" s="2"/>
      <c r="K127" s="2"/>
      <c r="L127" s="2"/>
      <c r="M127" s="3"/>
    </row>
    <row r="128" spans="1:13" ht="18" hidden="1" customHeight="1" thickBot="1">
      <c r="A128" s="315" t="s">
        <v>36</v>
      </c>
      <c r="B128" s="366"/>
      <c r="C128" s="28">
        <v>0</v>
      </c>
      <c r="D128" s="198">
        <v>0</v>
      </c>
      <c r="E128" s="206" t="s">
        <v>37</v>
      </c>
      <c r="F128" s="2"/>
      <c r="G128" s="2"/>
      <c r="H128" s="2"/>
      <c r="I128" s="2"/>
      <c r="J128" s="2"/>
      <c r="K128" s="2"/>
      <c r="L128" s="2"/>
      <c r="M128" s="3"/>
    </row>
    <row r="129" spans="1:13" ht="21.75" hidden="1" customHeight="1">
      <c r="A129" s="214"/>
      <c r="B129" s="200"/>
      <c r="C129" s="197"/>
      <c r="D129" s="239">
        <v>0</v>
      </c>
      <c r="E129" s="236" t="s">
        <v>182</v>
      </c>
      <c r="F129" s="2"/>
      <c r="G129" s="2"/>
      <c r="H129" s="2"/>
      <c r="I129" s="2"/>
      <c r="J129" s="2"/>
      <c r="K129" s="2"/>
      <c r="L129" s="2"/>
      <c r="M129" s="3"/>
    </row>
    <row r="130" spans="1:13" ht="19.5" hidden="1" customHeight="1">
      <c r="A130" s="214"/>
      <c r="B130" s="200"/>
      <c r="C130" s="197"/>
      <c r="D130" s="239">
        <v>0</v>
      </c>
      <c r="E130" s="236" t="s">
        <v>183</v>
      </c>
      <c r="F130" s="2"/>
      <c r="G130" s="2"/>
      <c r="H130" s="2"/>
      <c r="I130" s="2"/>
      <c r="J130" s="2"/>
      <c r="K130" s="2"/>
      <c r="L130" s="2"/>
      <c r="M130" s="3"/>
    </row>
    <row r="131" spans="1:13" ht="21" hidden="1" customHeight="1" thickBot="1">
      <c r="A131" s="214"/>
      <c r="B131" s="200"/>
      <c r="C131" s="197"/>
      <c r="D131" s="239">
        <v>0</v>
      </c>
      <c r="E131" s="236" t="s">
        <v>191</v>
      </c>
      <c r="F131" s="2"/>
      <c r="G131" s="2"/>
      <c r="H131" s="2"/>
      <c r="I131" s="2"/>
      <c r="J131" s="2"/>
      <c r="K131" s="2"/>
      <c r="L131" s="2"/>
      <c r="M131" s="3"/>
    </row>
    <row r="132" spans="1:13" ht="19.5" hidden="1" customHeight="1" thickBot="1">
      <c r="A132" s="214"/>
      <c r="B132" s="200"/>
      <c r="C132" s="197"/>
      <c r="D132" s="239">
        <v>0</v>
      </c>
      <c r="E132" s="236" t="s">
        <v>193</v>
      </c>
      <c r="F132" s="2"/>
      <c r="G132" s="2"/>
      <c r="H132" s="2"/>
      <c r="I132" s="2"/>
      <c r="J132" s="2"/>
      <c r="K132" s="2"/>
      <c r="L132" s="2"/>
      <c r="M132" s="3"/>
    </row>
    <row r="133" spans="1:13" ht="17.25" hidden="1" customHeight="1">
      <c r="A133" s="214"/>
      <c r="B133" s="200"/>
      <c r="C133" s="197"/>
      <c r="D133" s="239">
        <v>0</v>
      </c>
      <c r="E133" s="236" t="s">
        <v>177</v>
      </c>
      <c r="F133" s="2"/>
      <c r="G133" s="2"/>
      <c r="H133" s="2"/>
      <c r="I133" s="2"/>
      <c r="J133" s="2"/>
      <c r="K133" s="2"/>
      <c r="L133" s="2"/>
      <c r="M133" s="3"/>
    </row>
    <row r="134" spans="1:13" ht="17.25" hidden="1" customHeight="1">
      <c r="A134" s="214"/>
      <c r="B134" s="200"/>
      <c r="C134" s="197"/>
      <c r="D134" s="239">
        <v>0</v>
      </c>
      <c r="E134" s="236" t="s">
        <v>178</v>
      </c>
      <c r="F134" s="2"/>
      <c r="G134" s="2"/>
      <c r="H134" s="2"/>
      <c r="I134" s="2"/>
      <c r="J134" s="2"/>
      <c r="K134" s="2"/>
      <c r="L134" s="2"/>
      <c r="M134" s="3"/>
    </row>
    <row r="135" spans="1:13" ht="21" hidden="1" customHeight="1" thickBot="1">
      <c r="A135" s="214"/>
      <c r="B135" s="200"/>
      <c r="C135" s="197"/>
      <c r="D135" s="239">
        <v>0</v>
      </c>
      <c r="E135" s="236" t="s">
        <v>171</v>
      </c>
      <c r="F135" s="2"/>
      <c r="G135" s="2"/>
      <c r="H135" s="2"/>
      <c r="I135" s="2"/>
      <c r="J135" s="2"/>
      <c r="K135" s="2"/>
      <c r="L135" s="2"/>
      <c r="M135" s="3"/>
    </row>
    <row r="136" spans="1:13" ht="17.25" hidden="1" customHeight="1" thickBot="1">
      <c r="A136" s="214"/>
      <c r="B136" s="200"/>
      <c r="C136" s="197"/>
      <c r="D136" s="239">
        <v>0</v>
      </c>
      <c r="E136" s="236" t="s">
        <v>179</v>
      </c>
      <c r="F136" s="2"/>
      <c r="G136" s="2"/>
      <c r="H136" s="2"/>
      <c r="I136" s="2"/>
      <c r="J136" s="2"/>
      <c r="K136" s="2"/>
      <c r="L136" s="2"/>
      <c r="M136" s="3"/>
    </row>
    <row r="137" spans="1:13" ht="22.5" hidden="1" customHeight="1" thickBot="1">
      <c r="A137" s="214"/>
      <c r="B137" s="200"/>
      <c r="C137" s="197"/>
      <c r="D137" s="239">
        <v>0</v>
      </c>
      <c r="E137" s="237" t="s">
        <v>180</v>
      </c>
      <c r="F137" s="2"/>
      <c r="G137" s="2"/>
      <c r="H137" s="2"/>
      <c r="I137" s="2"/>
      <c r="J137" s="2"/>
      <c r="K137" s="2"/>
      <c r="L137" s="2"/>
      <c r="M137" s="3"/>
    </row>
    <row r="138" spans="1:13" ht="27" hidden="1" customHeight="1" thickBot="1">
      <c r="A138" s="208"/>
      <c r="B138" s="201"/>
      <c r="C138" s="196"/>
      <c r="D138" s="239">
        <v>0</v>
      </c>
      <c r="E138" s="237" t="s">
        <v>181</v>
      </c>
      <c r="F138" s="2"/>
      <c r="G138" s="2"/>
      <c r="H138" s="2"/>
      <c r="I138" s="2"/>
      <c r="J138" s="2"/>
      <c r="K138" s="2"/>
      <c r="L138" s="2"/>
      <c r="M138" s="3"/>
    </row>
    <row r="139" spans="1:13" hidden="1">
      <c r="A139" s="214"/>
      <c r="B139" s="184"/>
      <c r="C139" s="197"/>
      <c r="D139" s="188"/>
      <c r="E139" s="212"/>
      <c r="F139" s="2"/>
      <c r="G139" s="2"/>
      <c r="H139" s="2"/>
      <c r="I139" s="2"/>
      <c r="J139" s="2"/>
      <c r="K139" s="2"/>
      <c r="L139" s="2"/>
      <c r="M139" s="3"/>
    </row>
    <row r="140" spans="1:13" hidden="1">
      <c r="A140" s="207"/>
      <c r="B140" s="183"/>
      <c r="C140" s="195"/>
      <c r="D140" s="188"/>
      <c r="E140" s="212"/>
      <c r="F140" s="2"/>
      <c r="G140" s="2"/>
      <c r="H140" s="2"/>
      <c r="I140" s="2"/>
      <c r="J140" s="2"/>
      <c r="K140" s="2"/>
      <c r="L140" s="2"/>
      <c r="M140" s="3"/>
    </row>
    <row r="141" spans="1:13" hidden="1">
      <c r="A141" s="207"/>
      <c r="B141" s="183"/>
      <c r="C141" s="195"/>
      <c r="D141" s="188"/>
      <c r="E141" s="212"/>
      <c r="F141" s="2"/>
      <c r="G141" s="2"/>
      <c r="H141" s="2"/>
      <c r="I141" s="2"/>
      <c r="J141" s="2"/>
      <c r="K141" s="2"/>
      <c r="L141" s="2"/>
      <c r="M141" s="3"/>
    </row>
    <row r="142" spans="1:13" hidden="1">
      <c r="A142" s="207"/>
      <c r="B142" s="183"/>
      <c r="C142" s="195"/>
      <c r="D142" s="188"/>
      <c r="E142" s="212"/>
      <c r="F142" s="2"/>
      <c r="G142" s="2"/>
      <c r="H142" s="2"/>
      <c r="I142" s="2"/>
      <c r="J142" s="2"/>
      <c r="K142" s="2"/>
      <c r="L142" s="2"/>
      <c r="M142" s="3"/>
    </row>
    <row r="143" spans="1:13" ht="13.5" hidden="1" thickBot="1">
      <c r="A143" s="291" t="s">
        <v>39</v>
      </c>
      <c r="B143" s="292"/>
      <c r="C143" s="188">
        <v>0</v>
      </c>
      <c r="D143" s="188">
        <v>0</v>
      </c>
      <c r="E143" s="212" t="s">
        <v>18</v>
      </c>
      <c r="F143" s="2"/>
      <c r="G143" s="2"/>
      <c r="H143" s="2"/>
      <c r="I143" s="2"/>
      <c r="J143" s="2"/>
      <c r="K143" s="2"/>
      <c r="L143" s="2"/>
      <c r="M143" s="3"/>
    </row>
    <row r="144" spans="1:13" ht="30" hidden="1" customHeight="1" thickBot="1">
      <c r="A144" s="190" t="s">
        <v>40</v>
      </c>
      <c r="B144" s="191"/>
      <c r="C144" s="192">
        <f>SUM(C115:C128,C143)+C114+C113</f>
        <v>0</v>
      </c>
      <c r="D144" s="192">
        <f>SUM(D115:D128,D143)</f>
        <v>0</v>
      </c>
      <c r="E144" s="193"/>
      <c r="F144" s="2"/>
      <c r="G144" s="2"/>
      <c r="H144" s="2"/>
      <c r="I144" s="2"/>
      <c r="J144" s="2"/>
      <c r="K144" s="2"/>
      <c r="L144" s="2"/>
      <c r="M144" s="3"/>
    </row>
    <row r="145" spans="1:13" ht="22.5" hidden="1" customHeight="1">
      <c r="A145" s="328" t="s">
        <v>50</v>
      </c>
      <c r="B145" s="329"/>
      <c r="C145" s="380" t="s">
        <v>52</v>
      </c>
      <c r="D145" s="381"/>
      <c r="E145" s="382"/>
      <c r="F145" s="2"/>
      <c r="G145" s="2"/>
      <c r="H145" s="2"/>
      <c r="I145" s="2"/>
      <c r="J145" s="2"/>
      <c r="K145" s="2"/>
      <c r="L145" s="2"/>
      <c r="M145" s="3"/>
    </row>
    <row r="146" spans="1:13" ht="13.5" hidden="1" thickBot="1">
      <c r="A146" s="367" t="s">
        <v>0</v>
      </c>
      <c r="B146" s="368"/>
      <c r="C146" s="175"/>
      <c r="D146" s="175"/>
      <c r="E146" s="205"/>
      <c r="F146" s="2"/>
      <c r="G146" s="2"/>
      <c r="H146" s="2"/>
      <c r="I146" s="2"/>
      <c r="J146" s="2"/>
      <c r="K146" s="2"/>
      <c r="L146" s="2"/>
      <c r="M146" s="3"/>
    </row>
    <row r="147" spans="1:13" hidden="1">
      <c r="A147" s="319" t="s">
        <v>42</v>
      </c>
      <c r="B147" s="294"/>
      <c r="C147" s="176"/>
      <c r="D147" s="176"/>
      <c r="E147" s="206"/>
      <c r="F147" s="2"/>
      <c r="G147" s="2"/>
      <c r="H147" s="2"/>
      <c r="I147" s="2"/>
      <c r="J147" s="2"/>
      <c r="K147" s="2"/>
      <c r="L147" s="2"/>
      <c r="M147" s="3"/>
    </row>
    <row r="148" spans="1:13" ht="12.75" hidden="1" customHeight="1" thickBot="1">
      <c r="A148" s="315" t="s">
        <v>202</v>
      </c>
      <c r="B148" s="316"/>
      <c r="C148" s="320">
        <v>0</v>
      </c>
      <c r="D148" s="320">
        <v>0</v>
      </c>
      <c r="E148" s="206" t="s">
        <v>164</v>
      </c>
      <c r="F148" s="2"/>
      <c r="G148" s="2"/>
      <c r="H148" s="2"/>
      <c r="I148" s="2"/>
      <c r="J148" s="2"/>
      <c r="K148" s="2"/>
      <c r="L148" s="2"/>
      <c r="M148" s="3"/>
    </row>
    <row r="149" spans="1:13" ht="12.75" hidden="1" customHeight="1" thickBot="1">
      <c r="A149" s="317"/>
      <c r="B149" s="318"/>
      <c r="C149" s="321"/>
      <c r="D149" s="321"/>
      <c r="E149" s="206" t="s">
        <v>168</v>
      </c>
      <c r="F149" s="2"/>
      <c r="G149" s="2"/>
      <c r="H149" s="2"/>
      <c r="I149" s="2"/>
      <c r="J149" s="2"/>
      <c r="K149" s="2"/>
      <c r="L149" s="2"/>
      <c r="M149" s="3"/>
    </row>
    <row r="150" spans="1:13" ht="12.75" hidden="1" customHeight="1" thickBot="1">
      <c r="A150" s="315" t="s">
        <v>203</v>
      </c>
      <c r="B150" s="316"/>
      <c r="C150" s="320">
        <v>0</v>
      </c>
      <c r="D150" s="320">
        <v>0</v>
      </c>
      <c r="E150" s="206" t="s">
        <v>164</v>
      </c>
      <c r="F150" s="2"/>
      <c r="G150" s="2"/>
      <c r="H150" s="2"/>
      <c r="I150" s="2"/>
      <c r="J150" s="2"/>
      <c r="K150" s="2"/>
      <c r="L150" s="2"/>
      <c r="M150" s="3"/>
    </row>
    <row r="151" spans="1:13" ht="12.75" hidden="1" customHeight="1" thickBot="1">
      <c r="A151" s="317"/>
      <c r="B151" s="318"/>
      <c r="C151" s="321"/>
      <c r="D151" s="321"/>
      <c r="E151" s="206" t="s">
        <v>168</v>
      </c>
      <c r="F151" s="2"/>
      <c r="G151" s="2"/>
      <c r="H151" s="2"/>
      <c r="I151" s="2"/>
      <c r="J151" s="2"/>
      <c r="K151" s="2"/>
      <c r="L151" s="2"/>
      <c r="M151" s="3"/>
    </row>
    <row r="152" spans="1:13" ht="15" hidden="1" customHeight="1" thickBot="1">
      <c r="A152" s="293" t="s">
        <v>170</v>
      </c>
      <c r="B152" s="294"/>
      <c r="C152" s="176">
        <v>0</v>
      </c>
      <c r="D152" s="176">
        <v>0</v>
      </c>
      <c r="E152" s="206"/>
      <c r="F152" s="2"/>
      <c r="G152" s="2"/>
      <c r="H152" s="2"/>
      <c r="I152" s="2"/>
      <c r="J152" s="2"/>
      <c r="K152" s="2"/>
      <c r="L152" s="2"/>
      <c r="M152" s="3"/>
    </row>
    <row r="153" spans="1:13" ht="15" hidden="1" customHeight="1" thickBot="1">
      <c r="A153" s="293" t="s">
        <v>176</v>
      </c>
      <c r="B153" s="294"/>
      <c r="C153" s="176">
        <v>0</v>
      </c>
      <c r="D153" s="176">
        <v>0</v>
      </c>
      <c r="E153" s="206"/>
      <c r="F153" s="2"/>
      <c r="G153" s="2"/>
      <c r="H153" s="2"/>
      <c r="I153" s="2"/>
      <c r="J153" s="2"/>
      <c r="K153" s="2"/>
      <c r="L153" s="2"/>
      <c r="M153" s="3"/>
    </row>
    <row r="154" spans="1:13" hidden="1">
      <c r="A154" s="161" t="s">
        <v>8</v>
      </c>
      <c r="B154" s="5"/>
      <c r="C154" s="177" t="s">
        <v>38</v>
      </c>
      <c r="D154" s="176"/>
      <c r="E154" s="206"/>
      <c r="F154" s="2"/>
      <c r="G154" s="2"/>
      <c r="H154" s="2"/>
      <c r="I154" s="2"/>
      <c r="J154" s="2"/>
      <c r="K154" s="2"/>
      <c r="L154" s="2"/>
      <c r="M154" s="3"/>
    </row>
    <row r="155" spans="1:13" hidden="1">
      <c r="A155" s="215"/>
      <c r="B155" s="5" t="s">
        <v>3</v>
      </c>
      <c r="C155" s="177" t="s">
        <v>38</v>
      </c>
      <c r="D155" s="176"/>
      <c r="E155" s="360" t="s">
        <v>10</v>
      </c>
      <c r="F155" s="2"/>
      <c r="G155" s="2"/>
      <c r="H155" s="2"/>
      <c r="I155" s="2"/>
      <c r="J155" s="2"/>
      <c r="K155" s="2"/>
      <c r="L155" s="2"/>
      <c r="M155" s="3"/>
    </row>
    <row r="156" spans="1:13" hidden="1">
      <c r="A156" s="211"/>
      <c r="B156" s="5" t="s">
        <v>4</v>
      </c>
      <c r="C156" s="177" t="s">
        <v>38</v>
      </c>
      <c r="D156" s="176"/>
      <c r="E156" s="361"/>
      <c r="F156" s="2"/>
      <c r="G156" s="2"/>
      <c r="H156" s="2"/>
      <c r="I156" s="2"/>
      <c r="J156" s="2"/>
      <c r="K156" s="2"/>
      <c r="L156" s="2"/>
      <c r="M156" s="3"/>
    </row>
    <row r="157" spans="1:13" hidden="1">
      <c r="A157" s="211"/>
      <c r="B157" s="5" t="s">
        <v>5</v>
      </c>
      <c r="C157" s="177" t="s">
        <v>38</v>
      </c>
      <c r="D157" s="176"/>
      <c r="E157" s="361"/>
      <c r="F157" s="2"/>
      <c r="G157" s="2"/>
      <c r="H157" s="2"/>
      <c r="I157" s="2"/>
      <c r="J157" s="2"/>
      <c r="K157" s="2"/>
      <c r="L157" s="2"/>
      <c r="M157" s="3"/>
    </row>
    <row r="158" spans="1:13" hidden="1">
      <c r="A158" s="211"/>
      <c r="B158" s="5" t="s">
        <v>6</v>
      </c>
      <c r="C158" s="177" t="s">
        <v>38</v>
      </c>
      <c r="D158" s="176"/>
      <c r="E158" s="361"/>
      <c r="F158" s="2"/>
      <c r="G158" s="2"/>
      <c r="H158" s="2"/>
      <c r="I158" s="2"/>
      <c r="J158" s="2"/>
      <c r="K158" s="2"/>
      <c r="L158" s="2"/>
      <c r="M158" s="3"/>
    </row>
    <row r="159" spans="1:13" hidden="1">
      <c r="A159" s="18"/>
      <c r="B159" s="5" t="s">
        <v>7</v>
      </c>
      <c r="C159" s="177" t="s">
        <v>38</v>
      </c>
      <c r="D159" s="176"/>
      <c r="E159" s="362"/>
      <c r="F159" s="2"/>
      <c r="G159" s="2"/>
      <c r="H159" s="2"/>
      <c r="I159" s="2"/>
      <c r="J159" s="2"/>
      <c r="K159" s="2"/>
      <c r="L159" s="2"/>
      <c r="M159" s="3"/>
    </row>
    <row r="160" spans="1:13" ht="25.5" hidden="1" customHeight="1">
      <c r="A160" s="315" t="s">
        <v>9</v>
      </c>
      <c r="B160" s="316"/>
      <c r="C160" s="195" t="s">
        <v>38</v>
      </c>
      <c r="D160" s="176"/>
      <c r="E160" s="206" t="s">
        <v>17</v>
      </c>
      <c r="F160" s="2"/>
      <c r="G160" s="2"/>
      <c r="H160" s="2"/>
      <c r="I160" s="2"/>
      <c r="J160" s="2"/>
      <c r="K160" s="2"/>
      <c r="L160" s="2"/>
      <c r="M160" s="3"/>
    </row>
    <row r="161" spans="1:13" ht="13.5" hidden="1" thickBot="1">
      <c r="A161" s="315" t="s">
        <v>36</v>
      </c>
      <c r="B161" s="366"/>
      <c r="C161" s="28">
        <v>0</v>
      </c>
      <c r="D161" s="198">
        <f>SUM(D162:D169)</f>
        <v>0</v>
      </c>
      <c r="E161" s="206" t="s">
        <v>37</v>
      </c>
      <c r="F161" s="2"/>
      <c r="G161" s="2"/>
      <c r="H161" s="2"/>
      <c r="I161" s="2"/>
      <c r="J161" s="2"/>
      <c r="K161" s="2"/>
      <c r="L161" s="2"/>
      <c r="M161" s="3"/>
    </row>
    <row r="162" spans="1:13" ht="15.75" hidden="1" customHeight="1" thickBot="1">
      <c r="A162" s="214"/>
      <c r="B162" s="200"/>
      <c r="C162" s="197"/>
      <c r="D162" s="239">
        <v>0</v>
      </c>
      <c r="E162" s="236" t="s">
        <v>191</v>
      </c>
      <c r="F162" s="2"/>
      <c r="G162" s="2"/>
      <c r="H162" s="2"/>
      <c r="I162" s="2"/>
      <c r="J162" s="2"/>
      <c r="K162" s="2"/>
      <c r="L162" s="2"/>
      <c r="M162" s="3"/>
    </row>
    <row r="163" spans="1:13" ht="15.75" hidden="1" customHeight="1" thickBot="1">
      <c r="A163" s="214"/>
      <c r="B163" s="200"/>
      <c r="C163" s="197"/>
      <c r="D163" s="239">
        <v>0</v>
      </c>
      <c r="E163" s="236" t="s">
        <v>193</v>
      </c>
      <c r="F163" s="2"/>
      <c r="G163" s="2"/>
      <c r="H163" s="2"/>
      <c r="I163" s="2"/>
      <c r="J163" s="2"/>
      <c r="K163" s="2"/>
      <c r="L163" s="2"/>
      <c r="M163" s="3"/>
    </row>
    <row r="164" spans="1:13" ht="15.75" hidden="1" customHeight="1">
      <c r="A164" s="214"/>
      <c r="B164" s="200"/>
      <c r="C164" s="197"/>
      <c r="D164" s="239">
        <v>0</v>
      </c>
      <c r="E164" s="236" t="s">
        <v>177</v>
      </c>
      <c r="F164" s="2"/>
      <c r="G164" s="2"/>
      <c r="H164" s="2"/>
      <c r="I164" s="2"/>
      <c r="J164" s="2"/>
      <c r="K164" s="2"/>
      <c r="L164" s="2"/>
      <c r="M164" s="3"/>
    </row>
    <row r="165" spans="1:13" ht="15.75" hidden="1" customHeight="1">
      <c r="A165" s="214"/>
      <c r="B165" s="200"/>
      <c r="C165" s="197"/>
      <c r="D165" s="239">
        <v>0</v>
      </c>
      <c r="E165" s="236" t="s">
        <v>178</v>
      </c>
      <c r="F165" s="2"/>
      <c r="G165" s="2"/>
      <c r="H165" s="2"/>
      <c r="I165" s="2"/>
      <c r="J165" s="2"/>
      <c r="K165" s="2"/>
      <c r="L165" s="2"/>
      <c r="M165" s="3"/>
    </row>
    <row r="166" spans="1:13" ht="15.75" hidden="1" customHeight="1" thickBot="1">
      <c r="A166" s="214"/>
      <c r="B166" s="200"/>
      <c r="C166" s="197"/>
      <c r="D166" s="239">
        <v>0</v>
      </c>
      <c r="E166" s="236" t="s">
        <v>171</v>
      </c>
      <c r="F166" s="2"/>
      <c r="G166" s="2"/>
      <c r="H166" s="2"/>
      <c r="I166" s="2"/>
      <c r="J166" s="2"/>
      <c r="K166" s="2"/>
      <c r="L166" s="2"/>
      <c r="M166" s="3"/>
    </row>
    <row r="167" spans="1:13" ht="15.75" hidden="1" customHeight="1" thickBot="1">
      <c r="A167" s="214"/>
      <c r="B167" s="200"/>
      <c r="C167" s="197"/>
      <c r="D167" s="239">
        <v>0</v>
      </c>
      <c r="E167" s="236" t="s">
        <v>179</v>
      </c>
      <c r="F167" s="2"/>
      <c r="G167" s="2"/>
      <c r="H167" s="2"/>
      <c r="I167" s="2"/>
      <c r="J167" s="2"/>
      <c r="K167" s="2"/>
      <c r="L167" s="2"/>
      <c r="M167" s="3"/>
    </row>
    <row r="168" spans="1:13" ht="20.25" hidden="1" thickBot="1">
      <c r="A168" s="214"/>
      <c r="B168" s="200"/>
      <c r="C168" s="197"/>
      <c r="D168" s="239">
        <v>0</v>
      </c>
      <c r="E168" s="237" t="s">
        <v>180</v>
      </c>
      <c r="F168" s="2"/>
      <c r="G168" s="2"/>
      <c r="H168" s="2"/>
      <c r="I168" s="2"/>
      <c r="J168" s="2"/>
      <c r="K168" s="2"/>
      <c r="L168" s="2"/>
      <c r="M168" s="3"/>
    </row>
    <row r="169" spans="1:13" ht="20.25" hidden="1" thickBot="1">
      <c r="A169" s="208"/>
      <c r="B169" s="201"/>
      <c r="C169" s="196"/>
      <c r="D169" s="239">
        <v>0</v>
      </c>
      <c r="E169" s="237" t="s">
        <v>181</v>
      </c>
      <c r="F169" s="2"/>
      <c r="G169" s="2"/>
      <c r="H169" s="2"/>
      <c r="I169" s="2"/>
      <c r="J169" s="2"/>
      <c r="K169" s="2"/>
      <c r="L169" s="2"/>
      <c r="M169" s="3"/>
    </row>
    <row r="170" spans="1:13" hidden="1">
      <c r="A170" s="214"/>
      <c r="B170" s="184"/>
      <c r="C170" s="197"/>
      <c r="D170" s="188"/>
      <c r="E170" s="212"/>
      <c r="F170" s="2"/>
      <c r="G170" s="2"/>
      <c r="H170" s="2"/>
      <c r="I170" s="2"/>
      <c r="J170" s="2"/>
      <c r="K170" s="2"/>
      <c r="L170" s="2"/>
      <c r="M170" s="3"/>
    </row>
    <row r="171" spans="1:13" hidden="1">
      <c r="A171" s="207"/>
      <c r="B171" s="183"/>
      <c r="C171" s="195"/>
      <c r="D171" s="188"/>
      <c r="E171" s="212"/>
      <c r="F171" s="2"/>
      <c r="G171" s="2"/>
      <c r="H171" s="2"/>
      <c r="I171" s="2"/>
      <c r="J171" s="2"/>
      <c r="K171" s="2"/>
      <c r="L171" s="2"/>
      <c r="M171" s="3"/>
    </row>
    <row r="172" spans="1:13" hidden="1">
      <c r="A172" s="207"/>
      <c r="B172" s="183"/>
      <c r="C172" s="195"/>
      <c r="D172" s="188"/>
      <c r="E172" s="212"/>
      <c r="F172" s="2"/>
      <c r="G172" s="2"/>
      <c r="H172" s="2"/>
      <c r="I172" s="2"/>
      <c r="J172" s="2"/>
      <c r="K172" s="2"/>
      <c r="L172" s="2"/>
      <c r="M172" s="3"/>
    </row>
    <row r="173" spans="1:13" hidden="1">
      <c r="A173" s="207"/>
      <c r="B173" s="183"/>
      <c r="C173" s="195"/>
      <c r="D173" s="188"/>
      <c r="E173" s="212"/>
      <c r="F173" s="2"/>
      <c r="G173" s="2"/>
      <c r="H173" s="2"/>
      <c r="I173" s="2"/>
      <c r="J173" s="2"/>
      <c r="K173" s="2"/>
      <c r="L173" s="2"/>
      <c r="M173" s="3"/>
    </row>
    <row r="174" spans="1:13" ht="13.5" hidden="1" thickBot="1">
      <c r="A174" s="291" t="s">
        <v>39</v>
      </c>
      <c r="B174" s="292"/>
      <c r="C174" s="188">
        <v>0</v>
      </c>
      <c r="D174" s="188">
        <v>0</v>
      </c>
      <c r="E174" s="212" t="s">
        <v>18</v>
      </c>
      <c r="F174" s="2"/>
      <c r="G174" s="2"/>
      <c r="H174" s="2"/>
      <c r="I174" s="2"/>
      <c r="J174" s="2"/>
      <c r="K174" s="2"/>
      <c r="L174" s="2"/>
      <c r="M174" s="3"/>
    </row>
    <row r="175" spans="1:13" ht="18" hidden="1" customHeight="1" thickBot="1">
      <c r="A175" s="190" t="s">
        <v>40</v>
      </c>
      <c r="B175" s="191"/>
      <c r="C175" s="192">
        <f>SUM(C148:C161,C174)</f>
        <v>0</v>
      </c>
      <c r="D175" s="192">
        <f>SUM(D148:D161,D174)</f>
        <v>0</v>
      </c>
      <c r="E175" s="193"/>
      <c r="F175" s="2"/>
      <c r="G175" s="2"/>
      <c r="H175" s="2"/>
      <c r="I175" s="2"/>
      <c r="J175" s="2"/>
      <c r="K175" s="2"/>
      <c r="L175" s="2"/>
      <c r="M175" s="3"/>
    </row>
    <row r="176" spans="1:13" ht="19.5" customHeight="1" thickBot="1">
      <c r="A176" s="349" t="s">
        <v>186</v>
      </c>
      <c r="B176" s="385"/>
      <c r="C176" s="262"/>
      <c r="D176" s="262"/>
      <c r="E176" s="263"/>
      <c r="F176" s="2"/>
      <c r="G176" s="2"/>
      <c r="H176" s="2"/>
      <c r="I176" s="2"/>
      <c r="J176" s="2"/>
      <c r="K176" s="2"/>
      <c r="L176" s="2"/>
      <c r="M176" s="3"/>
    </row>
    <row r="177" spans="1:13">
      <c r="A177" s="371" t="s">
        <v>0</v>
      </c>
      <c r="B177" s="372"/>
      <c r="C177" s="261"/>
      <c r="D177" s="261"/>
      <c r="E177" s="217"/>
      <c r="F177" s="2"/>
      <c r="G177" s="2"/>
      <c r="H177" s="2"/>
      <c r="I177" s="2"/>
      <c r="J177" s="2"/>
      <c r="K177" s="2"/>
      <c r="L177" s="2"/>
      <c r="M177" s="3"/>
    </row>
    <row r="178" spans="1:13">
      <c r="A178" s="319" t="s">
        <v>42</v>
      </c>
      <c r="B178" s="294"/>
      <c r="C178" s="176">
        <v>1500</v>
      </c>
      <c r="D178" s="235">
        <v>1108.72</v>
      </c>
      <c r="E178" s="206"/>
      <c r="F178" s="2"/>
      <c r="G178" s="2"/>
      <c r="H178" s="2"/>
      <c r="I178" s="2"/>
      <c r="J178" s="2"/>
      <c r="K178" s="2"/>
      <c r="L178" s="2"/>
      <c r="M178" s="3"/>
    </row>
    <row r="179" spans="1:13" ht="16.5" customHeight="1">
      <c r="A179" s="384" t="s">
        <v>154</v>
      </c>
      <c r="B179" s="316"/>
      <c r="C179" s="320">
        <v>368383.5</v>
      </c>
      <c r="D179" s="320">
        <v>220545.4</v>
      </c>
      <c r="E179" s="229" t="s">
        <v>254</v>
      </c>
      <c r="F179" s="2"/>
      <c r="G179" s="2"/>
      <c r="H179" s="2"/>
      <c r="I179" s="2"/>
      <c r="J179" s="2"/>
      <c r="K179" s="2"/>
      <c r="L179" s="2"/>
      <c r="M179" s="3"/>
    </row>
    <row r="180" spans="1:13" ht="12.75" customHeight="1">
      <c r="A180" s="317"/>
      <c r="B180" s="318"/>
      <c r="C180" s="321"/>
      <c r="D180" s="321"/>
      <c r="E180" s="229" t="s">
        <v>187</v>
      </c>
      <c r="F180" s="2"/>
      <c r="G180" s="2"/>
      <c r="H180" s="2"/>
      <c r="I180" s="2"/>
      <c r="J180" s="2"/>
      <c r="K180" s="2"/>
      <c r="L180" s="2"/>
      <c r="M180" s="3"/>
    </row>
    <row r="181" spans="1:13" ht="15" customHeight="1">
      <c r="A181" s="293" t="s">
        <v>155</v>
      </c>
      <c r="B181" s="294"/>
      <c r="C181" s="176">
        <v>72423</v>
      </c>
      <c r="D181" s="176">
        <v>41190.58</v>
      </c>
      <c r="E181" s="206"/>
      <c r="F181" s="2"/>
      <c r="G181" s="2"/>
      <c r="H181" s="2"/>
      <c r="I181" s="2"/>
      <c r="J181" s="2"/>
      <c r="K181" s="2"/>
      <c r="L181" s="2"/>
      <c r="M181" s="3"/>
    </row>
    <row r="182" spans="1:13" ht="15.75" customHeight="1">
      <c r="A182" s="161" t="s">
        <v>8</v>
      </c>
      <c r="B182" s="5"/>
      <c r="C182" s="234">
        <v>146000</v>
      </c>
      <c r="D182" s="234">
        <f>SUM(D183:D187)</f>
        <v>109083.47</v>
      </c>
      <c r="E182" s="206"/>
      <c r="F182" s="2"/>
      <c r="G182" s="2"/>
      <c r="H182" s="2"/>
      <c r="I182" s="2"/>
      <c r="J182" s="2"/>
      <c r="K182" s="2"/>
      <c r="L182" s="2"/>
      <c r="M182" s="3"/>
    </row>
    <row r="183" spans="1:13" ht="19.5" customHeight="1">
      <c r="A183" s="215"/>
      <c r="B183" s="5" t="s">
        <v>3</v>
      </c>
      <c r="C183" s="177" t="s">
        <v>38</v>
      </c>
      <c r="D183" s="240">
        <v>599.12</v>
      </c>
      <c r="E183" s="259" t="s">
        <v>217</v>
      </c>
      <c r="F183" s="2"/>
      <c r="G183" s="2"/>
      <c r="H183" s="2"/>
      <c r="I183" s="2"/>
      <c r="J183" s="2"/>
      <c r="K183" s="2"/>
      <c r="L183" s="2"/>
      <c r="M183" s="3"/>
    </row>
    <row r="184" spans="1:13" ht="18" customHeight="1">
      <c r="A184" s="211"/>
      <c r="B184" s="5" t="s">
        <v>4</v>
      </c>
      <c r="C184" s="177" t="s">
        <v>38</v>
      </c>
      <c r="D184" s="240">
        <v>22862.62</v>
      </c>
      <c r="E184" s="259" t="s">
        <v>244</v>
      </c>
      <c r="F184" s="2"/>
      <c r="G184" s="2"/>
      <c r="H184" s="2"/>
      <c r="I184" s="2"/>
      <c r="J184" s="2"/>
      <c r="K184" s="2"/>
      <c r="L184" s="2"/>
      <c r="M184" s="3"/>
    </row>
    <row r="185" spans="1:13" ht="18.75" customHeight="1">
      <c r="A185" s="211"/>
      <c r="B185" s="230" t="s">
        <v>98</v>
      </c>
      <c r="C185" s="177" t="s">
        <v>38</v>
      </c>
      <c r="D185" s="240">
        <v>77758.460000000006</v>
      </c>
      <c r="E185" s="260" t="s">
        <v>245</v>
      </c>
      <c r="F185" s="2"/>
      <c r="G185" s="2"/>
      <c r="H185" s="2"/>
      <c r="I185" s="2"/>
      <c r="J185" s="2"/>
      <c r="K185" s="2"/>
      <c r="L185" s="2"/>
      <c r="M185" s="3"/>
    </row>
    <row r="186" spans="1:13" ht="18" customHeight="1">
      <c r="A186" s="211"/>
      <c r="B186" s="5" t="s">
        <v>6</v>
      </c>
      <c r="C186" s="177" t="s">
        <v>38</v>
      </c>
      <c r="D186" s="240">
        <v>3520.37</v>
      </c>
      <c r="E186" s="259" t="s">
        <v>250</v>
      </c>
      <c r="F186" s="2"/>
      <c r="G186" s="2"/>
      <c r="H186" s="2"/>
      <c r="I186" s="2"/>
      <c r="J186" s="2"/>
      <c r="K186" s="2"/>
      <c r="L186" s="2"/>
      <c r="M186" s="3"/>
    </row>
    <row r="187" spans="1:13" ht="19.5" customHeight="1">
      <c r="A187" s="211"/>
      <c r="B187" s="247" t="s">
        <v>7</v>
      </c>
      <c r="C187" s="195" t="s">
        <v>38</v>
      </c>
      <c r="D187" s="248">
        <v>4342.8999999999996</v>
      </c>
      <c r="E187" s="259" t="s">
        <v>250</v>
      </c>
      <c r="F187" s="2"/>
      <c r="G187" s="2"/>
      <c r="H187" s="2"/>
      <c r="I187" s="2"/>
      <c r="J187" s="2"/>
      <c r="K187" s="2"/>
      <c r="L187" s="2"/>
      <c r="M187" s="3"/>
    </row>
    <row r="188" spans="1:13" ht="15.75" customHeight="1">
      <c r="A188" s="384" t="s">
        <v>9</v>
      </c>
      <c r="B188" s="366"/>
      <c r="C188" s="249">
        <v>4400</v>
      </c>
      <c r="D188" s="250">
        <v>123</v>
      </c>
      <c r="E188" s="255" t="s">
        <v>17</v>
      </c>
      <c r="F188" s="2"/>
      <c r="G188" s="2"/>
      <c r="H188" s="2"/>
      <c r="I188" s="2"/>
      <c r="J188" s="2"/>
      <c r="K188" s="2"/>
      <c r="L188" s="2"/>
      <c r="M188" s="3"/>
    </row>
    <row r="189" spans="1:13" ht="22.5" customHeight="1">
      <c r="A189" s="267"/>
      <c r="B189" s="200"/>
      <c r="C189" s="243"/>
      <c r="D189" s="244"/>
      <c r="E189" s="268" t="s">
        <v>241</v>
      </c>
      <c r="F189" s="2"/>
      <c r="G189" s="2"/>
      <c r="H189" s="2"/>
      <c r="I189" s="2"/>
      <c r="J189" s="2"/>
      <c r="K189" s="2"/>
      <c r="L189" s="2"/>
      <c r="M189" s="3"/>
    </row>
    <row r="190" spans="1:13" ht="21.75" hidden="1" customHeight="1">
      <c r="A190" s="267"/>
      <c r="B190" s="200"/>
      <c r="C190" s="243"/>
      <c r="D190" s="244"/>
      <c r="E190" s="268" t="s">
        <v>196</v>
      </c>
      <c r="F190" s="2"/>
      <c r="G190" s="2"/>
      <c r="H190" s="2"/>
      <c r="I190" s="2"/>
      <c r="J190" s="2"/>
      <c r="K190" s="2"/>
      <c r="L190" s="2"/>
      <c r="M190" s="3"/>
    </row>
    <row r="191" spans="1:13" ht="26.25" hidden="1" customHeight="1">
      <c r="A191" s="269"/>
      <c r="B191" s="201"/>
      <c r="C191" s="245"/>
      <c r="D191" s="246"/>
      <c r="E191" s="266" t="s">
        <v>198</v>
      </c>
      <c r="F191" s="2"/>
      <c r="G191" s="2"/>
      <c r="H191" s="2"/>
      <c r="I191" s="2"/>
      <c r="J191" s="2"/>
      <c r="K191" s="2"/>
      <c r="L191" s="2"/>
      <c r="M191" s="3"/>
    </row>
    <row r="192" spans="1:13" ht="15" customHeight="1">
      <c r="A192" s="307" t="s">
        <v>153</v>
      </c>
      <c r="B192" s="325"/>
      <c r="C192" s="231">
        <v>190008</v>
      </c>
      <c r="D192" s="232">
        <f>SUM(D193:D205)+D206</f>
        <v>97502.23</v>
      </c>
      <c r="E192" s="206"/>
      <c r="F192" s="2"/>
      <c r="G192" s="2"/>
      <c r="H192" s="2"/>
      <c r="I192" s="2"/>
      <c r="J192" s="2"/>
      <c r="K192" s="2"/>
      <c r="L192" s="2"/>
      <c r="M192" s="3"/>
    </row>
    <row r="193" spans="1:13" ht="13.5" hidden="1" customHeight="1">
      <c r="A193" s="313"/>
      <c r="B193" s="326"/>
      <c r="C193" s="233"/>
      <c r="D193" s="235">
        <v>0</v>
      </c>
      <c r="E193" s="236" t="s">
        <v>156</v>
      </c>
      <c r="F193" s="2"/>
      <c r="G193" s="2"/>
      <c r="H193" s="2"/>
      <c r="I193" s="2"/>
      <c r="J193" s="2"/>
      <c r="K193" s="2"/>
      <c r="L193" s="2"/>
      <c r="M193" s="3"/>
    </row>
    <row r="194" spans="1:13" ht="13.5" customHeight="1">
      <c r="A194" s="313"/>
      <c r="B194" s="326"/>
      <c r="C194" s="233"/>
      <c r="D194" s="235">
        <v>12270.02</v>
      </c>
      <c r="E194" s="236" t="s">
        <v>188</v>
      </c>
      <c r="F194" s="2"/>
      <c r="G194" s="2"/>
      <c r="H194" s="2"/>
      <c r="I194" s="2"/>
      <c r="J194" s="2"/>
      <c r="K194" s="2"/>
      <c r="L194" s="2"/>
      <c r="M194" s="3"/>
    </row>
    <row r="195" spans="1:13" ht="13.5" hidden="1" customHeight="1">
      <c r="A195" s="313"/>
      <c r="B195" s="326"/>
      <c r="C195" s="233"/>
      <c r="D195" s="235"/>
      <c r="E195" s="236" t="s">
        <v>189</v>
      </c>
      <c r="F195" s="2"/>
      <c r="G195" s="2"/>
      <c r="H195" s="2"/>
      <c r="I195" s="2"/>
      <c r="J195" s="2"/>
      <c r="K195" s="2"/>
      <c r="L195" s="2"/>
      <c r="M195" s="3"/>
    </row>
    <row r="196" spans="1:13" ht="13.5" customHeight="1">
      <c r="A196" s="313"/>
      <c r="B196" s="326"/>
      <c r="C196" s="233"/>
      <c r="D196" s="235">
        <v>48384.62</v>
      </c>
      <c r="E196" s="236" t="s">
        <v>194</v>
      </c>
      <c r="F196" s="2"/>
      <c r="G196" s="2"/>
      <c r="H196" s="2"/>
      <c r="I196" s="2"/>
      <c r="J196" s="2"/>
      <c r="K196" s="2"/>
      <c r="L196" s="2"/>
      <c r="M196" s="3"/>
    </row>
    <row r="197" spans="1:13" ht="13.5" customHeight="1">
      <c r="A197" s="313"/>
      <c r="B197" s="326"/>
      <c r="C197" s="233"/>
      <c r="D197" s="235">
        <v>618</v>
      </c>
      <c r="E197" s="236" t="s">
        <v>190</v>
      </c>
      <c r="F197" s="2"/>
      <c r="G197" s="2"/>
      <c r="H197" s="2"/>
      <c r="I197" s="2"/>
      <c r="J197" s="2"/>
      <c r="K197" s="2"/>
      <c r="L197" s="2"/>
      <c r="M197" s="3"/>
    </row>
    <row r="198" spans="1:13" ht="12" customHeight="1">
      <c r="A198" s="313"/>
      <c r="B198" s="326"/>
      <c r="C198" s="233"/>
      <c r="D198" s="235">
        <v>5079.8999999999996</v>
      </c>
      <c r="E198" s="236" t="s">
        <v>157</v>
      </c>
      <c r="F198" s="2"/>
      <c r="G198" s="2"/>
      <c r="H198" s="2"/>
      <c r="I198" s="2"/>
      <c r="J198" s="2"/>
      <c r="K198" s="2"/>
      <c r="L198" s="2"/>
      <c r="M198" s="3"/>
    </row>
    <row r="199" spans="1:13" ht="13.5" hidden="1" customHeight="1">
      <c r="A199" s="313"/>
      <c r="B199" s="326"/>
      <c r="C199" s="233"/>
      <c r="D199" s="235">
        <v>0</v>
      </c>
      <c r="E199" s="236" t="s">
        <v>158</v>
      </c>
      <c r="F199" s="2"/>
      <c r="G199" s="2"/>
      <c r="H199" s="2"/>
      <c r="I199" s="2"/>
      <c r="J199" s="2"/>
      <c r="K199" s="2"/>
      <c r="L199" s="2"/>
      <c r="M199" s="3"/>
    </row>
    <row r="200" spans="1:13" ht="21.75" hidden="1" customHeight="1">
      <c r="A200" s="313"/>
      <c r="B200" s="326"/>
      <c r="C200" s="197"/>
      <c r="D200" s="235">
        <v>0</v>
      </c>
      <c r="E200" s="237" t="s">
        <v>159</v>
      </c>
      <c r="F200" s="2"/>
      <c r="G200" s="2"/>
      <c r="H200" s="2"/>
      <c r="I200" s="2"/>
      <c r="J200" s="2"/>
      <c r="K200" s="2"/>
      <c r="L200" s="2"/>
      <c r="M200" s="3"/>
    </row>
    <row r="201" spans="1:13" ht="17.25" customHeight="1">
      <c r="A201" s="313"/>
      <c r="B201" s="326"/>
      <c r="C201" s="197"/>
      <c r="D201" s="235">
        <v>1534.53</v>
      </c>
      <c r="E201" s="237" t="s">
        <v>230</v>
      </c>
      <c r="F201" s="2"/>
      <c r="G201" s="2"/>
      <c r="H201" s="2"/>
      <c r="I201" s="2"/>
      <c r="J201" s="2"/>
      <c r="K201" s="2"/>
      <c r="L201" s="2"/>
      <c r="M201" s="3"/>
    </row>
    <row r="202" spans="1:13" ht="9" hidden="1" customHeight="1">
      <c r="A202" s="313"/>
      <c r="B202" s="326"/>
      <c r="C202" s="197"/>
      <c r="D202" s="235">
        <v>0</v>
      </c>
      <c r="E202" s="236" t="s">
        <v>161</v>
      </c>
      <c r="F202" s="2"/>
      <c r="G202" s="2"/>
      <c r="H202" s="2"/>
      <c r="I202" s="2"/>
      <c r="J202" s="2"/>
      <c r="K202" s="2"/>
      <c r="L202" s="2"/>
      <c r="M202" s="3"/>
    </row>
    <row r="203" spans="1:13" ht="13.5" customHeight="1">
      <c r="A203" s="313"/>
      <c r="B203" s="326"/>
      <c r="C203" s="197"/>
      <c r="D203" s="235">
        <v>293.16000000000003</v>
      </c>
      <c r="E203" s="236" t="s">
        <v>162</v>
      </c>
      <c r="F203" s="2"/>
      <c r="G203" s="2"/>
      <c r="H203" s="2"/>
      <c r="I203" s="2"/>
      <c r="J203" s="2"/>
      <c r="K203" s="2"/>
      <c r="L203" s="2"/>
      <c r="M203" s="3"/>
    </row>
    <row r="204" spans="1:13" ht="13.5" customHeight="1">
      <c r="A204" s="313"/>
      <c r="B204" s="326"/>
      <c r="C204" s="197"/>
      <c r="D204" s="235">
        <v>21880</v>
      </c>
      <c r="E204" s="238" t="s">
        <v>163</v>
      </c>
      <c r="F204" s="2"/>
      <c r="G204" s="2"/>
      <c r="H204" s="2"/>
      <c r="I204" s="2"/>
      <c r="J204" s="2"/>
      <c r="K204" s="2"/>
      <c r="L204" s="2"/>
      <c r="M204" s="3"/>
    </row>
    <row r="205" spans="1:13" ht="17.25" customHeight="1">
      <c r="A205" s="376"/>
      <c r="B205" s="386"/>
      <c r="C205" s="197"/>
      <c r="D205" s="235">
        <v>806</v>
      </c>
      <c r="E205" s="236" t="s">
        <v>199</v>
      </c>
      <c r="F205" s="2"/>
      <c r="G205" s="2"/>
      <c r="H205" s="2"/>
      <c r="I205" s="2"/>
      <c r="J205" s="2"/>
      <c r="K205" s="2"/>
      <c r="L205" s="2"/>
      <c r="M205" s="3"/>
    </row>
    <row r="206" spans="1:13" ht="18" customHeight="1" thickBot="1">
      <c r="A206" s="378"/>
      <c r="B206" s="387"/>
      <c r="C206" s="197"/>
      <c r="D206" s="235">
        <v>6636</v>
      </c>
      <c r="E206" s="236" t="s">
        <v>220</v>
      </c>
      <c r="F206" s="2"/>
      <c r="G206" s="2"/>
      <c r="H206" s="2"/>
      <c r="I206" s="2"/>
      <c r="J206" s="2"/>
      <c r="K206" s="2"/>
      <c r="L206" s="2"/>
      <c r="M206" s="3"/>
    </row>
    <row r="207" spans="1:13" ht="13.5" hidden="1" customHeight="1" thickBot="1">
      <c r="A207" s="209"/>
      <c r="B207" s="9"/>
      <c r="C207" s="196"/>
      <c r="D207" s="181"/>
      <c r="E207" s="206"/>
      <c r="F207" s="2"/>
      <c r="G207" s="2"/>
      <c r="H207" s="2"/>
      <c r="I207" s="2"/>
      <c r="J207" s="2"/>
      <c r="K207" s="2"/>
      <c r="L207" s="2"/>
      <c r="M207" s="3"/>
    </row>
    <row r="208" spans="1:13" ht="13.5" hidden="1" customHeight="1" thickBot="1">
      <c r="A208" s="209"/>
      <c r="B208" s="9"/>
      <c r="C208" s="177"/>
      <c r="D208" s="181"/>
      <c r="E208" s="206"/>
      <c r="F208" s="2"/>
      <c r="G208" s="2"/>
      <c r="H208" s="2"/>
      <c r="I208" s="2"/>
      <c r="J208" s="2"/>
      <c r="K208" s="2"/>
      <c r="L208" s="2"/>
      <c r="M208" s="3"/>
    </row>
    <row r="209" spans="1:13" ht="13.5" hidden="1" thickBot="1">
      <c r="A209" s="291" t="s">
        <v>39</v>
      </c>
      <c r="B209" s="292"/>
      <c r="C209" s="188">
        <v>0</v>
      </c>
      <c r="D209" s="188">
        <v>0</v>
      </c>
      <c r="E209" s="212" t="s">
        <v>18</v>
      </c>
      <c r="F209" s="2"/>
      <c r="G209" s="2"/>
      <c r="H209" s="2"/>
      <c r="I209" s="2"/>
      <c r="J209" s="2"/>
      <c r="K209" s="2"/>
      <c r="L209" s="2"/>
      <c r="M209" s="3"/>
    </row>
    <row r="210" spans="1:13" ht="63.75" customHeight="1" thickBot="1">
      <c r="A210" s="284" t="s">
        <v>40</v>
      </c>
      <c r="B210" s="285"/>
      <c r="C210" s="286">
        <f>SUM(C178:C182,C188:C192)</f>
        <v>782714.5</v>
      </c>
      <c r="D210" s="286">
        <f>SUM(D178:D182,D188:D192)</f>
        <v>469553.4</v>
      </c>
      <c r="E210" s="287"/>
      <c r="F210" s="2"/>
      <c r="G210" s="2"/>
      <c r="H210" s="2"/>
      <c r="I210" s="2"/>
      <c r="J210" s="2"/>
      <c r="K210" s="2"/>
      <c r="L210" s="2"/>
      <c r="M210" s="3"/>
    </row>
    <row r="211" spans="1:13">
      <c r="A211" s="305" t="s">
        <v>166</v>
      </c>
      <c r="B211" s="306"/>
      <c r="C211" s="194"/>
      <c r="D211" s="194"/>
      <c r="E211" s="213"/>
      <c r="F211" s="2"/>
      <c r="G211" s="2"/>
      <c r="H211" s="2"/>
      <c r="I211" s="2"/>
      <c r="J211" s="2"/>
      <c r="K211" s="2"/>
      <c r="L211" s="2"/>
      <c r="M211" s="3"/>
    </row>
    <row r="212" spans="1:13">
      <c r="A212" s="367" t="s">
        <v>0</v>
      </c>
      <c r="B212" s="368"/>
      <c r="C212" s="175"/>
      <c r="D212" s="175"/>
      <c r="E212" s="205"/>
      <c r="F212" s="2"/>
      <c r="G212" s="2"/>
      <c r="H212" s="2"/>
      <c r="I212" s="2"/>
      <c r="J212" s="2"/>
      <c r="K212" s="2"/>
      <c r="L212" s="2"/>
      <c r="M212" s="3"/>
    </row>
    <row r="213" spans="1:13" hidden="1">
      <c r="A213" s="319" t="s">
        <v>42</v>
      </c>
      <c r="B213" s="294"/>
      <c r="C213" s="176"/>
      <c r="D213" s="176"/>
      <c r="E213" s="206"/>
      <c r="F213" s="2"/>
      <c r="G213" s="2"/>
      <c r="H213" s="2"/>
      <c r="I213" s="2"/>
      <c r="J213" s="2"/>
      <c r="K213" s="2"/>
      <c r="L213" s="2"/>
      <c r="M213" s="3"/>
    </row>
    <row r="214" spans="1:13" hidden="1">
      <c r="A214" s="293" t="s">
        <v>1</v>
      </c>
      <c r="B214" s="294"/>
      <c r="C214" s="176"/>
      <c r="D214" s="176"/>
      <c r="E214" s="206" t="s">
        <v>11</v>
      </c>
      <c r="F214" s="2"/>
      <c r="G214" s="2"/>
      <c r="H214" s="2"/>
      <c r="I214" s="2"/>
      <c r="J214" s="2"/>
      <c r="K214" s="2"/>
      <c r="L214" s="2"/>
      <c r="M214" s="3"/>
    </row>
    <row r="215" spans="1:13" hidden="1">
      <c r="A215" s="293" t="s">
        <v>2</v>
      </c>
      <c r="B215" s="294"/>
      <c r="C215" s="176"/>
      <c r="D215" s="176"/>
      <c r="E215" s="206"/>
      <c r="F215" s="2"/>
      <c r="G215" s="2"/>
      <c r="H215" s="2"/>
      <c r="I215" s="2"/>
      <c r="J215" s="2"/>
      <c r="K215" s="2"/>
      <c r="L215" s="2"/>
      <c r="M215" s="3"/>
    </row>
    <row r="216" spans="1:13" hidden="1">
      <c r="A216" s="161" t="s">
        <v>8</v>
      </c>
      <c r="B216" s="5"/>
      <c r="C216" s="177" t="s">
        <v>38</v>
      </c>
      <c r="D216" s="176"/>
      <c r="E216" s="206"/>
      <c r="F216" s="2"/>
      <c r="G216" s="2"/>
      <c r="H216" s="2"/>
      <c r="I216" s="2"/>
      <c r="J216" s="2"/>
      <c r="K216" s="2"/>
      <c r="L216" s="2"/>
      <c r="M216" s="3"/>
    </row>
    <row r="217" spans="1:13" hidden="1">
      <c r="A217" s="215"/>
      <c r="B217" s="5" t="s">
        <v>3</v>
      </c>
      <c r="C217" s="177" t="s">
        <v>38</v>
      </c>
      <c r="D217" s="176"/>
      <c r="E217" s="360" t="s">
        <v>10</v>
      </c>
      <c r="F217" s="2"/>
      <c r="G217" s="2"/>
      <c r="H217" s="2"/>
      <c r="I217" s="2"/>
      <c r="J217" s="2"/>
      <c r="K217" s="2"/>
      <c r="L217" s="2"/>
      <c r="M217" s="3"/>
    </row>
    <row r="218" spans="1:13" hidden="1">
      <c r="A218" s="211"/>
      <c r="B218" s="5" t="s">
        <v>4</v>
      </c>
      <c r="C218" s="177" t="s">
        <v>38</v>
      </c>
      <c r="D218" s="176"/>
      <c r="E218" s="361"/>
      <c r="F218" s="2"/>
      <c r="G218" s="2"/>
      <c r="H218" s="2"/>
      <c r="I218" s="2"/>
      <c r="J218" s="2"/>
      <c r="K218" s="2"/>
      <c r="L218" s="2"/>
      <c r="M218" s="3"/>
    </row>
    <row r="219" spans="1:13" hidden="1">
      <c r="A219" s="211"/>
      <c r="B219" s="5" t="s">
        <v>5</v>
      </c>
      <c r="C219" s="177" t="s">
        <v>38</v>
      </c>
      <c r="D219" s="176"/>
      <c r="E219" s="361"/>
      <c r="F219" s="2"/>
      <c r="G219" s="2"/>
      <c r="H219" s="2"/>
      <c r="I219" s="2"/>
      <c r="J219" s="2"/>
      <c r="K219" s="2"/>
      <c r="L219" s="2"/>
      <c r="M219" s="3"/>
    </row>
    <row r="220" spans="1:13" hidden="1">
      <c r="A220" s="211"/>
      <c r="B220" s="5" t="s">
        <v>6</v>
      </c>
      <c r="C220" s="177" t="s">
        <v>38</v>
      </c>
      <c r="D220" s="176"/>
      <c r="E220" s="361"/>
      <c r="F220" s="2"/>
      <c r="G220" s="2"/>
      <c r="H220" s="2"/>
      <c r="I220" s="2"/>
      <c r="J220" s="2"/>
      <c r="K220" s="2"/>
      <c r="L220" s="2"/>
      <c r="M220" s="3"/>
    </row>
    <row r="221" spans="1:13" hidden="1">
      <c r="A221" s="18"/>
      <c r="B221" s="5" t="s">
        <v>7</v>
      </c>
      <c r="C221" s="177" t="s">
        <v>38</v>
      </c>
      <c r="D221" s="176"/>
      <c r="E221" s="362"/>
      <c r="F221" s="2"/>
      <c r="G221" s="2"/>
      <c r="H221" s="2"/>
      <c r="I221" s="2"/>
      <c r="J221" s="2"/>
      <c r="K221" s="2"/>
      <c r="L221" s="2"/>
      <c r="M221" s="3"/>
    </row>
    <row r="222" spans="1:13" ht="25.5" hidden="1" customHeight="1">
      <c r="A222" s="293" t="s">
        <v>9</v>
      </c>
      <c r="B222" s="294"/>
      <c r="C222" s="195" t="s">
        <v>38</v>
      </c>
      <c r="D222" s="176"/>
      <c r="E222" s="206" t="s">
        <v>17</v>
      </c>
      <c r="F222" s="2"/>
      <c r="G222" s="2"/>
      <c r="H222" s="2"/>
      <c r="I222" s="2"/>
      <c r="J222" s="2"/>
      <c r="K222" s="2"/>
      <c r="L222" s="2"/>
      <c r="M222" s="3"/>
    </row>
    <row r="223" spans="1:13">
      <c r="A223" s="307" t="s">
        <v>36</v>
      </c>
      <c r="B223" s="308"/>
      <c r="C223" s="195">
        <v>500</v>
      </c>
      <c r="D223" s="198">
        <f>D224</f>
        <v>500</v>
      </c>
      <c r="E223" s="206" t="s">
        <v>37</v>
      </c>
      <c r="F223" s="2"/>
      <c r="G223" s="2"/>
      <c r="H223" s="2"/>
      <c r="I223" s="2"/>
      <c r="J223" s="2"/>
      <c r="K223" s="2"/>
      <c r="L223" s="2"/>
      <c r="M223" s="3"/>
    </row>
    <row r="224" spans="1:13" ht="12.75" customHeight="1" thickBot="1">
      <c r="A224" s="309"/>
      <c r="B224" s="310"/>
      <c r="C224" s="196"/>
      <c r="D224" s="235">
        <v>500</v>
      </c>
      <c r="E224" s="236" t="s">
        <v>167</v>
      </c>
      <c r="F224" s="2"/>
      <c r="G224" s="2"/>
      <c r="H224" s="2"/>
      <c r="I224" s="2"/>
      <c r="J224" s="2"/>
      <c r="K224" s="2"/>
      <c r="L224" s="2"/>
      <c r="M224" s="3"/>
    </row>
    <row r="225" spans="1:13" ht="13.5" hidden="1" thickBot="1">
      <c r="A225" s="291" t="s">
        <v>39</v>
      </c>
      <c r="B225" s="292"/>
      <c r="C225" s="199">
        <v>0</v>
      </c>
      <c r="D225" s="188">
        <v>0</v>
      </c>
      <c r="E225" s="212" t="s">
        <v>18</v>
      </c>
      <c r="F225" s="2"/>
      <c r="G225" s="2"/>
      <c r="H225" s="2"/>
      <c r="I225" s="2"/>
      <c r="J225" s="2"/>
      <c r="K225" s="2"/>
      <c r="L225" s="2"/>
      <c r="M225" s="3"/>
    </row>
    <row r="226" spans="1:13" ht="17.25" customHeight="1" thickBot="1">
      <c r="A226" s="190" t="s">
        <v>40</v>
      </c>
      <c r="B226" s="191"/>
      <c r="C226" s="192">
        <f>C223</f>
        <v>500</v>
      </c>
      <c r="D226" s="192">
        <f>D223</f>
        <v>500</v>
      </c>
      <c r="E226" s="193"/>
      <c r="F226" s="2"/>
      <c r="G226" s="2"/>
      <c r="H226" s="2"/>
      <c r="I226" s="2"/>
      <c r="J226" s="2"/>
      <c r="K226" s="2"/>
      <c r="L226" s="2"/>
      <c r="M226" s="3"/>
    </row>
    <row r="227" spans="1:13" s="187" customFormat="1" ht="22.5" customHeight="1" thickBot="1">
      <c r="A227" s="311" t="s">
        <v>40</v>
      </c>
      <c r="B227" s="312"/>
      <c r="C227" s="189">
        <f>SUM(C226,C175,C144,C110,C91,C72,C38,C210)</f>
        <v>5157919.41</v>
      </c>
      <c r="D227" s="189">
        <f>SUM(D226,D175,D173,D144,D110,D91,D72,D38,D210)</f>
        <v>2986711.7199999997</v>
      </c>
      <c r="E227" s="216"/>
      <c r="F227" s="185"/>
      <c r="G227" s="185"/>
      <c r="H227" s="185"/>
      <c r="I227" s="185"/>
      <c r="J227" s="185"/>
      <c r="K227" s="185"/>
      <c r="L227" s="185"/>
      <c r="M227" s="186"/>
    </row>
    <row r="228" spans="1:13" ht="13.5" thickBot="1">
      <c r="A228" s="394" t="s">
        <v>16</v>
      </c>
      <c r="B228" s="395"/>
      <c r="C228" s="178"/>
      <c r="D228" s="179"/>
      <c r="E228" s="8"/>
      <c r="F228" s="2"/>
      <c r="G228" s="2"/>
      <c r="H228" s="2"/>
      <c r="I228" s="2"/>
      <c r="J228" s="2"/>
      <c r="K228" s="2"/>
      <c r="L228" s="2"/>
      <c r="M228" s="3"/>
    </row>
    <row r="229" spans="1:13" ht="15" customHeight="1">
      <c r="A229" s="299" t="s">
        <v>41</v>
      </c>
      <c r="B229" s="300"/>
      <c r="C229" s="396" t="s">
        <v>222</v>
      </c>
      <c r="D229" s="397"/>
      <c r="E229" s="11" t="s">
        <v>53</v>
      </c>
      <c r="F229" s="6"/>
      <c r="G229" s="6"/>
      <c r="H229" s="2"/>
      <c r="I229" s="2"/>
      <c r="J229" s="2"/>
      <c r="K229" s="2"/>
      <c r="L229" s="2"/>
      <c r="M229" s="3"/>
    </row>
    <row r="230" spans="1:13" ht="15" customHeight="1">
      <c r="A230" s="301"/>
      <c r="B230" s="302"/>
      <c r="C230" s="297" t="s">
        <v>223</v>
      </c>
      <c r="D230" s="298"/>
      <c r="E230" s="7" t="s">
        <v>54</v>
      </c>
      <c r="F230" s="6"/>
      <c r="G230" s="6"/>
      <c r="H230" s="2"/>
      <c r="I230" s="2"/>
      <c r="J230" s="2"/>
      <c r="K230" s="2"/>
      <c r="L230" s="2"/>
      <c r="M230" s="3"/>
    </row>
    <row r="231" spans="1:13" ht="15" customHeight="1">
      <c r="A231" s="301"/>
      <c r="B231" s="302"/>
      <c r="C231" s="297" t="s">
        <v>204</v>
      </c>
      <c r="D231" s="298"/>
      <c r="E231" s="7" t="s">
        <v>55</v>
      </c>
      <c r="F231" s="6"/>
      <c r="G231" s="6"/>
      <c r="H231" s="2"/>
      <c r="I231" s="2"/>
      <c r="J231" s="2"/>
      <c r="K231" s="2"/>
      <c r="L231" s="2"/>
      <c r="M231" s="3"/>
    </row>
    <row r="232" spans="1:13" ht="15" customHeight="1">
      <c r="A232" s="301"/>
      <c r="B232" s="302"/>
      <c r="C232" s="297" t="s">
        <v>205</v>
      </c>
      <c r="D232" s="298"/>
      <c r="E232" s="7" t="s">
        <v>56</v>
      </c>
      <c r="F232" s="6"/>
      <c r="G232" s="6"/>
      <c r="H232" s="2"/>
      <c r="I232" s="2"/>
      <c r="J232" s="2"/>
      <c r="K232" s="2"/>
      <c r="L232" s="2"/>
      <c r="M232" s="3"/>
    </row>
    <row r="233" spans="1:13" ht="15" customHeight="1">
      <c r="A233" s="301"/>
      <c r="B233" s="302"/>
      <c r="C233" s="297" t="s">
        <v>206</v>
      </c>
      <c r="D233" s="298"/>
      <c r="E233" s="7" t="s">
        <v>57</v>
      </c>
      <c r="F233" s="6"/>
      <c r="G233" s="6"/>
      <c r="H233" s="2"/>
      <c r="I233" s="2"/>
      <c r="J233" s="2"/>
      <c r="K233" s="2"/>
      <c r="L233" s="2"/>
      <c r="M233" s="3"/>
    </row>
    <row r="234" spans="1:13" ht="18.75" customHeight="1" thickBot="1">
      <c r="A234" s="303"/>
      <c r="B234" s="304"/>
      <c r="C234" s="295" t="s">
        <v>207</v>
      </c>
      <c r="D234" s="296"/>
      <c r="E234" s="225" t="s">
        <v>58</v>
      </c>
      <c r="F234" s="6"/>
      <c r="G234" s="6"/>
      <c r="H234" s="2"/>
      <c r="I234" s="2"/>
      <c r="J234" s="2"/>
      <c r="K234" s="2"/>
      <c r="L234" s="2"/>
      <c r="M234" s="3"/>
    </row>
    <row r="235" spans="1:13" ht="26.25" hidden="1" thickBot="1">
      <c r="A235" s="402" t="s">
        <v>35</v>
      </c>
      <c r="B235" s="403"/>
      <c r="C235" s="404"/>
      <c r="D235" s="405"/>
      <c r="E235" s="217" t="s">
        <v>43</v>
      </c>
      <c r="F235" s="2"/>
      <c r="G235" s="2"/>
      <c r="H235" s="2"/>
      <c r="I235" s="2"/>
      <c r="J235" s="2"/>
      <c r="K235" s="2"/>
      <c r="L235" s="2"/>
      <c r="M235" s="3"/>
    </row>
    <row r="236" spans="1:13" ht="13.5" hidden="1" thickBot="1">
      <c r="A236" s="406" t="s">
        <v>19</v>
      </c>
      <c r="B236" s="407"/>
      <c r="C236" s="289"/>
      <c r="D236" s="290"/>
      <c r="E236" s="205" t="s">
        <v>20</v>
      </c>
      <c r="F236" s="2"/>
      <c r="G236" s="2"/>
      <c r="H236" s="2"/>
      <c r="I236" s="2"/>
      <c r="J236" s="2"/>
      <c r="K236" s="2"/>
      <c r="L236" s="2"/>
      <c r="M236" s="3"/>
    </row>
    <row r="237" spans="1:13" ht="26.25" hidden="1" thickBot="1">
      <c r="A237" s="398" t="s">
        <v>21</v>
      </c>
      <c r="B237" s="399"/>
      <c r="C237" s="400"/>
      <c r="D237" s="401"/>
      <c r="E237" s="218" t="s">
        <v>44</v>
      </c>
      <c r="F237" s="2"/>
      <c r="G237" s="2"/>
      <c r="H237" s="2"/>
      <c r="I237" s="2"/>
      <c r="J237" s="2"/>
      <c r="K237" s="2"/>
      <c r="L237" s="2"/>
      <c r="M237" s="3"/>
    </row>
    <row r="238" spans="1:13" ht="12.75" hidden="1" customHeight="1" thickBot="1">
      <c r="A238" s="349" t="s">
        <v>59</v>
      </c>
      <c r="B238" s="350"/>
      <c r="C238" s="350"/>
      <c r="D238" s="350"/>
      <c r="E238" s="351"/>
      <c r="F238" s="2"/>
      <c r="G238" s="2"/>
      <c r="H238" s="2"/>
      <c r="I238" s="2"/>
      <c r="J238" s="2"/>
      <c r="K238" s="2"/>
      <c r="L238" s="2"/>
      <c r="M238" s="3"/>
    </row>
    <row r="239" spans="1:13" ht="35.25" hidden="1" customHeight="1">
      <c r="A239" s="16" t="s">
        <v>22</v>
      </c>
      <c r="B239" s="333" t="s">
        <v>61</v>
      </c>
      <c r="C239" s="334"/>
      <c r="D239" s="334"/>
      <c r="E239" s="335"/>
      <c r="F239" s="12"/>
      <c r="G239" s="2"/>
      <c r="H239" s="2"/>
      <c r="I239" s="2"/>
      <c r="J239" s="2"/>
      <c r="K239" s="2"/>
      <c r="L239" s="2"/>
      <c r="M239" s="3"/>
    </row>
    <row r="240" spans="1:13" ht="23.25" hidden="1" customHeight="1">
      <c r="A240" s="15" t="s">
        <v>23</v>
      </c>
      <c r="B240" s="330" t="s">
        <v>64</v>
      </c>
      <c r="C240" s="331"/>
      <c r="D240" s="331"/>
      <c r="E240" s="332"/>
      <c r="F240" s="13"/>
      <c r="G240" s="2"/>
      <c r="H240" s="2"/>
      <c r="I240" s="2"/>
      <c r="J240" s="2"/>
      <c r="K240" s="2"/>
      <c r="L240" s="2"/>
      <c r="M240" s="3"/>
    </row>
    <row r="241" spans="1:13" ht="23.25" hidden="1" customHeight="1">
      <c r="A241" s="15" t="s">
        <v>24</v>
      </c>
      <c r="B241" s="336">
        <v>593910</v>
      </c>
      <c r="C241" s="337"/>
      <c r="D241" s="337"/>
      <c r="E241" s="338"/>
      <c r="F241" s="14"/>
      <c r="G241" s="3"/>
      <c r="H241" s="3"/>
      <c r="I241" s="3"/>
      <c r="J241" s="3"/>
      <c r="K241" s="3"/>
      <c r="L241" s="3"/>
      <c r="M241" s="3"/>
    </row>
    <row r="242" spans="1:13" ht="25.5" hidden="1">
      <c r="A242" s="15" t="s">
        <v>25</v>
      </c>
      <c r="B242" s="342" t="s">
        <v>208</v>
      </c>
      <c r="C242" s="343"/>
      <c r="D242" s="343"/>
      <c r="E242" s="344"/>
      <c r="F242" s="14"/>
      <c r="G242" s="3"/>
      <c r="H242" s="3"/>
      <c r="I242" s="3"/>
      <c r="J242" s="3"/>
      <c r="K242" s="3"/>
      <c r="L242" s="3"/>
      <c r="M242" s="3"/>
    </row>
    <row r="243" spans="1:13" hidden="1">
      <c r="A243" s="15" t="s">
        <v>26</v>
      </c>
      <c r="B243" s="342" t="s">
        <v>209</v>
      </c>
      <c r="C243" s="343"/>
      <c r="D243" s="343"/>
      <c r="E243" s="344"/>
      <c r="F243" s="14"/>
      <c r="G243" s="3"/>
      <c r="H243" s="3"/>
      <c r="I243" s="3"/>
      <c r="J243" s="3"/>
      <c r="K243" s="3"/>
      <c r="L243" s="3"/>
      <c r="M243" s="3"/>
    </row>
    <row r="244" spans="1:13" ht="23.25" hidden="1" customHeight="1" thickBot="1">
      <c r="A244" s="17" t="s">
        <v>27</v>
      </c>
      <c r="B244" s="390" t="s">
        <v>210</v>
      </c>
      <c r="C244" s="391"/>
      <c r="D244" s="391"/>
      <c r="E244" s="392"/>
      <c r="F244" s="14"/>
      <c r="G244" s="3"/>
      <c r="H244" s="3"/>
      <c r="I244" s="3"/>
      <c r="J244" s="3"/>
      <c r="K244" s="3"/>
      <c r="L244" s="3"/>
      <c r="M244" s="3"/>
    </row>
    <row r="245" spans="1:13" ht="12.75" hidden="1" customHeight="1" thickBot="1">
      <c r="A245" s="349" t="s">
        <v>60</v>
      </c>
      <c r="B245" s="350"/>
      <c r="C245" s="350"/>
      <c r="D245" s="350"/>
      <c r="E245" s="351"/>
      <c r="F245" s="2"/>
      <c r="G245" s="2"/>
      <c r="H245" s="2"/>
      <c r="I245" s="2"/>
      <c r="J245" s="2"/>
      <c r="K245" s="2"/>
      <c r="L245" s="2"/>
      <c r="M245" s="3"/>
    </row>
    <row r="246" spans="1:13" ht="38.25" hidden="1">
      <c r="A246" s="18" t="s">
        <v>22</v>
      </c>
      <c r="B246" s="333" t="s">
        <v>62</v>
      </c>
      <c r="C246" s="334"/>
      <c r="D246" s="334"/>
      <c r="E246" s="335"/>
      <c r="F246" s="2"/>
      <c r="G246" s="2"/>
      <c r="H246" s="2"/>
      <c r="I246" s="2"/>
      <c r="J246" s="2"/>
      <c r="K246" s="2"/>
      <c r="L246" s="2"/>
      <c r="M246" s="3"/>
    </row>
    <row r="247" spans="1:13" ht="14.25" hidden="1" customHeight="1">
      <c r="A247" s="15" t="s">
        <v>23</v>
      </c>
      <c r="B247" s="330" t="s">
        <v>63</v>
      </c>
      <c r="C247" s="331"/>
      <c r="D247" s="331"/>
      <c r="E247" s="332"/>
      <c r="F247" s="2"/>
      <c r="G247" s="2"/>
      <c r="H247" s="2"/>
      <c r="I247" s="2"/>
      <c r="J247" s="2"/>
      <c r="K247" s="2"/>
      <c r="L247" s="2"/>
      <c r="M247" s="3"/>
    </row>
    <row r="248" spans="1:13" ht="26.25" hidden="1" thickBot="1">
      <c r="A248" s="15" t="s">
        <v>24</v>
      </c>
      <c r="B248" s="336">
        <v>338080</v>
      </c>
      <c r="C248" s="337"/>
      <c r="D248" s="337"/>
      <c r="E248" s="338"/>
      <c r="F248" s="3"/>
      <c r="G248" s="3"/>
      <c r="H248" s="3"/>
      <c r="I248" s="3"/>
      <c r="J248" s="3"/>
      <c r="K248" s="3"/>
      <c r="L248" s="3"/>
      <c r="M248" s="3"/>
    </row>
    <row r="249" spans="1:13" ht="22.5" hidden="1" customHeight="1" thickBot="1">
      <c r="A249" s="15" t="s">
        <v>25</v>
      </c>
      <c r="B249" s="339" t="s">
        <v>211</v>
      </c>
      <c r="C249" s="340"/>
      <c r="D249" s="340"/>
      <c r="E249" s="341"/>
      <c r="F249" s="3"/>
      <c r="G249" s="3"/>
      <c r="H249" s="3"/>
      <c r="I249" s="3"/>
      <c r="J249" s="3"/>
      <c r="K249" s="3"/>
      <c r="L249" s="3"/>
      <c r="M249" s="3"/>
    </row>
    <row r="250" spans="1:13" ht="17.25" hidden="1" customHeight="1" thickBot="1">
      <c r="A250" s="15" t="s">
        <v>26</v>
      </c>
      <c r="B250" s="339" t="s">
        <v>212</v>
      </c>
      <c r="C250" s="340"/>
      <c r="D250" s="340"/>
      <c r="E250" s="341"/>
      <c r="F250" s="3"/>
      <c r="G250" s="3"/>
      <c r="H250" s="3"/>
      <c r="I250" s="3"/>
      <c r="J250" s="3"/>
      <c r="K250" s="3"/>
      <c r="L250" s="3"/>
      <c r="M250" s="3"/>
    </row>
    <row r="251" spans="1:13" ht="61.5" hidden="1" customHeight="1" thickBot="1">
      <c r="A251" s="17" t="s">
        <v>27</v>
      </c>
      <c r="B251" s="339" t="s">
        <v>211</v>
      </c>
      <c r="C251" s="340"/>
      <c r="D251" s="340"/>
      <c r="E251" s="341"/>
      <c r="F251" s="3"/>
      <c r="G251" s="3"/>
      <c r="H251" s="3"/>
      <c r="I251" s="3"/>
      <c r="J251" s="3"/>
      <c r="K251" s="3"/>
      <c r="L251" s="3"/>
      <c r="M251" s="3"/>
    </row>
    <row r="252" spans="1:13" ht="12.75" hidden="1" customHeight="1" thickBot="1">
      <c r="A252" s="352" t="s">
        <v>213</v>
      </c>
      <c r="B252" s="353"/>
      <c r="C252" s="353"/>
      <c r="D252" s="353"/>
      <c r="E252" s="354"/>
      <c r="F252" s="2"/>
      <c r="G252" s="2"/>
      <c r="H252" s="2"/>
      <c r="I252" s="2"/>
      <c r="J252" s="2"/>
      <c r="K252" s="2"/>
      <c r="L252" s="2"/>
      <c r="M252" s="3"/>
    </row>
    <row r="253" spans="1:13" ht="38.25" hidden="1">
      <c r="A253" s="15" t="s">
        <v>22</v>
      </c>
      <c r="B253" s="333" t="s">
        <v>184</v>
      </c>
      <c r="C253" s="334"/>
      <c r="D253" s="334"/>
      <c r="E253" s="335"/>
      <c r="F253" s="2"/>
      <c r="G253" s="2"/>
      <c r="H253" s="2"/>
      <c r="I253" s="2"/>
      <c r="J253" s="2"/>
      <c r="K253" s="2"/>
      <c r="L253" s="2"/>
      <c r="M253" s="3"/>
    </row>
    <row r="254" spans="1:13" ht="11.25" hidden="1" customHeight="1">
      <c r="A254" s="15" t="s">
        <v>23</v>
      </c>
      <c r="B254" s="330" t="s">
        <v>185</v>
      </c>
      <c r="C254" s="331"/>
      <c r="D254" s="331"/>
      <c r="E254" s="332"/>
      <c r="F254" s="2"/>
      <c r="G254" s="2"/>
      <c r="H254" s="2"/>
      <c r="I254" s="2"/>
      <c r="J254" s="2"/>
      <c r="K254" s="2"/>
      <c r="L254" s="2"/>
      <c r="M254" s="3"/>
    </row>
    <row r="255" spans="1:13" ht="25.5" hidden="1">
      <c r="A255" s="15" t="s">
        <v>24</v>
      </c>
      <c r="B255" s="336">
        <v>168858.04</v>
      </c>
      <c r="C255" s="337"/>
      <c r="D255" s="337"/>
      <c r="E255" s="338"/>
      <c r="F255" s="3"/>
      <c r="G255" s="3"/>
      <c r="H255" s="3"/>
      <c r="I255" s="3"/>
      <c r="J255" s="3"/>
      <c r="K255" s="3"/>
      <c r="L255" s="3"/>
      <c r="M255" s="3"/>
    </row>
    <row r="256" spans="1:13" ht="25.5" hidden="1">
      <c r="A256" s="15" t="s">
        <v>25</v>
      </c>
      <c r="B256" s="342" t="s">
        <v>216</v>
      </c>
      <c r="C256" s="343"/>
      <c r="D256" s="343"/>
      <c r="E256" s="344"/>
      <c r="F256" s="3"/>
      <c r="G256" s="3"/>
      <c r="H256" s="3"/>
      <c r="I256" s="3"/>
      <c r="J256" s="3"/>
      <c r="K256" s="3"/>
      <c r="L256" s="3"/>
      <c r="M256" s="3"/>
    </row>
    <row r="257" spans="1:13" ht="22.5" hidden="1" customHeight="1">
      <c r="A257" s="15" t="s">
        <v>26</v>
      </c>
      <c r="B257" s="330" t="s">
        <v>215</v>
      </c>
      <c r="C257" s="331"/>
      <c r="D257" s="331"/>
      <c r="E257" s="332"/>
      <c r="F257" s="3"/>
      <c r="G257" s="3"/>
      <c r="H257" s="3"/>
      <c r="I257" s="3"/>
      <c r="J257" s="3"/>
      <c r="K257" s="3"/>
      <c r="L257" s="3"/>
      <c r="M257" s="3"/>
    </row>
    <row r="258" spans="1:13" ht="24" hidden="1" customHeight="1" thickBot="1">
      <c r="A258" s="17" t="s">
        <v>27</v>
      </c>
      <c r="B258" s="330" t="s">
        <v>214</v>
      </c>
      <c r="C258" s="331"/>
      <c r="D258" s="331"/>
      <c r="E258" s="332"/>
      <c r="F258" s="3"/>
      <c r="G258" s="3"/>
      <c r="H258" s="3"/>
      <c r="I258" s="3"/>
      <c r="J258" s="3"/>
      <c r="K258" s="3"/>
      <c r="L258" s="3"/>
      <c r="M258" s="3"/>
    </row>
    <row r="259" spans="1:13">
      <c r="A259" s="357" t="s">
        <v>28</v>
      </c>
      <c r="B259" s="358"/>
      <c r="C259" s="358"/>
      <c r="D259" s="359"/>
      <c r="E259" s="219"/>
      <c r="F259" s="3"/>
      <c r="G259" s="3"/>
      <c r="H259" s="3"/>
      <c r="I259" s="3"/>
      <c r="J259" s="3"/>
      <c r="K259" s="3"/>
      <c r="L259" s="3"/>
      <c r="M259" s="3"/>
    </row>
    <row r="260" spans="1:13" ht="22.5" customHeight="1">
      <c r="A260" s="220" t="s">
        <v>29</v>
      </c>
      <c r="B260" s="4" t="s">
        <v>34</v>
      </c>
      <c r="C260" s="355" t="s">
        <v>30</v>
      </c>
      <c r="D260" s="356"/>
      <c r="E260" s="221"/>
      <c r="F260" s="3"/>
      <c r="G260" s="3"/>
      <c r="H260" s="3"/>
      <c r="I260" s="3"/>
      <c r="J260" s="3"/>
      <c r="K260" s="3"/>
      <c r="L260" s="3"/>
      <c r="M260" s="3"/>
    </row>
    <row r="261" spans="1:13">
      <c r="A261" s="222" t="s">
        <v>31</v>
      </c>
      <c r="B261" s="226">
        <v>10</v>
      </c>
      <c r="C261" s="345">
        <v>60.74</v>
      </c>
      <c r="D261" s="346"/>
      <c r="E261" s="221"/>
      <c r="F261" s="3"/>
      <c r="G261" s="3"/>
      <c r="H261" s="3"/>
      <c r="I261" s="3"/>
      <c r="J261" s="3"/>
      <c r="K261" s="3"/>
      <c r="L261" s="3"/>
      <c r="M261" s="3"/>
    </row>
    <row r="262" spans="1:13">
      <c r="A262" s="222" t="s">
        <v>32</v>
      </c>
      <c r="B262" s="227">
        <v>8</v>
      </c>
      <c r="C262" s="345">
        <v>7.5</v>
      </c>
      <c r="D262" s="346"/>
      <c r="E262" s="221"/>
      <c r="F262" s="3"/>
      <c r="G262" s="3"/>
      <c r="H262" s="3"/>
      <c r="I262" s="3"/>
      <c r="J262" s="3"/>
      <c r="K262" s="3"/>
      <c r="L262" s="3"/>
      <c r="M262" s="3"/>
    </row>
    <row r="263" spans="1:13" ht="13.5" thickBot="1">
      <c r="A263" s="223" t="s">
        <v>33</v>
      </c>
      <c r="B263" s="228">
        <v>10</v>
      </c>
      <c r="C263" s="347">
        <v>18.77</v>
      </c>
      <c r="D263" s="348"/>
      <c r="E263" s="224"/>
    </row>
    <row r="264" spans="1:13">
      <c r="A264" s="3"/>
      <c r="B264" s="3"/>
      <c r="C264" s="180"/>
      <c r="D264" s="180"/>
      <c r="E264" s="3"/>
    </row>
    <row r="265" spans="1:13" ht="12.75" customHeight="1">
      <c r="A265" s="389" t="s">
        <v>15</v>
      </c>
      <c r="B265" s="389"/>
      <c r="C265" s="389"/>
      <c r="D265" s="389"/>
      <c r="E265" s="389"/>
    </row>
    <row r="266" spans="1:13">
      <c r="A266" s="389"/>
      <c r="B266" s="389"/>
      <c r="C266" s="389"/>
      <c r="D266" s="389"/>
      <c r="E266" s="389"/>
    </row>
    <row r="267" spans="1:13" ht="10.5" customHeight="1"/>
    <row r="268" spans="1:13" ht="44.25" hidden="1" customHeight="1"/>
    <row r="269" spans="1:13" s="64" customFormat="1">
      <c r="A269" s="393" t="s">
        <v>260</v>
      </c>
      <c r="B269" s="393"/>
      <c r="C269" s="393"/>
      <c r="D269" s="393"/>
      <c r="E269" s="393"/>
      <c r="F269" s="393"/>
    </row>
    <row r="270" spans="1:13" s="65" customFormat="1">
      <c r="A270" s="388" t="s">
        <v>88</v>
      </c>
      <c r="B270" s="388"/>
      <c r="C270" s="388"/>
      <c r="D270" s="388"/>
      <c r="E270" s="388"/>
      <c r="F270" s="388"/>
    </row>
  </sheetData>
  <mergeCells count="140">
    <mergeCell ref="A270:F270"/>
    <mergeCell ref="A153:B153"/>
    <mergeCell ref="E155:E159"/>
    <mergeCell ref="A160:B160"/>
    <mergeCell ref="A161:B161"/>
    <mergeCell ref="A265:E266"/>
    <mergeCell ref="B253:E253"/>
    <mergeCell ref="B244:E244"/>
    <mergeCell ref="A269:F269"/>
    <mergeCell ref="B242:E242"/>
    <mergeCell ref="B241:E241"/>
    <mergeCell ref="B240:E240"/>
    <mergeCell ref="B239:E239"/>
    <mergeCell ref="B243:E243"/>
    <mergeCell ref="A228:B228"/>
    <mergeCell ref="C229:D229"/>
    <mergeCell ref="C230:D230"/>
    <mergeCell ref="C233:D233"/>
    <mergeCell ref="C231:D231"/>
    <mergeCell ref="A237:B237"/>
    <mergeCell ref="C237:D237"/>
    <mergeCell ref="A235:B235"/>
    <mergeCell ref="C235:D235"/>
    <mergeCell ref="A236:B236"/>
    <mergeCell ref="D148:D149"/>
    <mergeCell ref="A127:B127"/>
    <mergeCell ref="A128:B128"/>
    <mergeCell ref="A145:B145"/>
    <mergeCell ref="A146:B146"/>
    <mergeCell ref="A213:B213"/>
    <mergeCell ref="A174:B174"/>
    <mergeCell ref="A188:B188"/>
    <mergeCell ref="E217:E221"/>
    <mergeCell ref="D150:D151"/>
    <mergeCell ref="C145:E145"/>
    <mergeCell ref="A143:B143"/>
    <mergeCell ref="A215:B215"/>
    <mergeCell ref="A209:B209"/>
    <mergeCell ref="A176:B176"/>
    <mergeCell ref="A178:B178"/>
    <mergeCell ref="A212:B212"/>
    <mergeCell ref="A179:B180"/>
    <mergeCell ref="A192:B206"/>
    <mergeCell ref="A111:B111"/>
    <mergeCell ref="A93:B93"/>
    <mergeCell ref="A97:B97"/>
    <mergeCell ref="C92:E92"/>
    <mergeCell ref="E97:E101"/>
    <mergeCell ref="C9:C10"/>
    <mergeCell ref="D9:D10"/>
    <mergeCell ref="A42:B44"/>
    <mergeCell ref="C42:C44"/>
    <mergeCell ref="D42:D44"/>
    <mergeCell ref="A40:B40"/>
    <mergeCell ref="A41:B41"/>
    <mergeCell ref="A37:B37"/>
    <mergeCell ref="A21:B33"/>
    <mergeCell ref="A4:E4"/>
    <mergeCell ref="A9:B10"/>
    <mergeCell ref="A11:B11"/>
    <mergeCell ref="E79:E83"/>
    <mergeCell ref="A18:B18"/>
    <mergeCell ref="A74:B74"/>
    <mergeCell ref="A45:B45"/>
    <mergeCell ref="D179:D180"/>
    <mergeCell ref="A84:B84"/>
    <mergeCell ref="A73:B73"/>
    <mergeCell ref="A71:B71"/>
    <mergeCell ref="A6:B6"/>
    <mergeCell ref="A7:B7"/>
    <mergeCell ref="A177:B177"/>
    <mergeCell ref="A117:B118"/>
    <mergeCell ref="A8:B8"/>
    <mergeCell ref="A76:B76"/>
    <mergeCell ref="A52:B52"/>
    <mergeCell ref="A39:B39"/>
    <mergeCell ref="A5:B5"/>
    <mergeCell ref="A112:B112"/>
    <mergeCell ref="A75:B75"/>
    <mergeCell ref="A55:B69"/>
    <mergeCell ref="A77:B77"/>
    <mergeCell ref="A238:E238"/>
    <mergeCell ref="A245:E245"/>
    <mergeCell ref="A252:E252"/>
    <mergeCell ref="C260:D260"/>
    <mergeCell ref="C261:D261"/>
    <mergeCell ref="B250:E250"/>
    <mergeCell ref="B255:E255"/>
    <mergeCell ref="A259:D259"/>
    <mergeCell ref="C115:C116"/>
    <mergeCell ref="C179:C180"/>
    <mergeCell ref="A150:B151"/>
    <mergeCell ref="C150:C151"/>
    <mergeCell ref="A147:B147"/>
    <mergeCell ref="A120:B120"/>
    <mergeCell ref="A148:B149"/>
    <mergeCell ref="C148:C149"/>
    <mergeCell ref="A119:B119"/>
    <mergeCell ref="E122:E126"/>
    <mergeCell ref="A115:B116"/>
    <mergeCell ref="D115:D116"/>
    <mergeCell ref="C117:C118"/>
    <mergeCell ref="D117:D118"/>
    <mergeCell ref="A222:B222"/>
    <mergeCell ref="A152:B152"/>
    <mergeCell ref="B258:E258"/>
    <mergeCell ref="B257:E257"/>
    <mergeCell ref="B246:E246"/>
    <mergeCell ref="B247:E247"/>
    <mergeCell ref="B248:E248"/>
    <mergeCell ref="B249:E249"/>
    <mergeCell ref="B256:E256"/>
    <mergeCell ref="C262:D262"/>
    <mergeCell ref="C263:D263"/>
    <mergeCell ref="B251:E251"/>
    <mergeCell ref="B254:E254"/>
    <mergeCell ref="C236:D236"/>
    <mergeCell ref="A70:B70"/>
    <mergeCell ref="A181:B181"/>
    <mergeCell ref="C234:D234"/>
    <mergeCell ref="C232:D232"/>
    <mergeCell ref="A225:B225"/>
    <mergeCell ref="A214:B214"/>
    <mergeCell ref="A229:B234"/>
    <mergeCell ref="A211:B211"/>
    <mergeCell ref="A223:B224"/>
    <mergeCell ref="A227:B227"/>
    <mergeCell ref="A103:B108"/>
    <mergeCell ref="A95:B96"/>
    <mergeCell ref="A113:B113"/>
    <mergeCell ref="D95:D96"/>
    <mergeCell ref="C111:E111"/>
    <mergeCell ref="A102:B102"/>
    <mergeCell ref="A109:B109"/>
    <mergeCell ref="A114:B114"/>
    <mergeCell ref="A85:B89"/>
    <mergeCell ref="A94:B94"/>
    <mergeCell ref="A90:B90"/>
    <mergeCell ref="C95:C96"/>
    <mergeCell ref="A92:B92"/>
  </mergeCells>
  <phoneticPr fontId="3" type="noConversion"/>
  <printOptions horizontalCentered="1"/>
  <pageMargins left="0.74803149606299213" right="0.19685039370078741" top="0.51" bottom="0.35433070866141736" header="0.38" footer="0.2362204724409449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workbookViewId="0">
      <selection activeCell="C39" sqref="C39"/>
    </sheetView>
  </sheetViews>
  <sheetFormatPr defaultRowHeight="12.75"/>
  <cols>
    <col min="1" max="1" width="6.28515625" customWidth="1"/>
    <col min="2" max="2" width="8.7109375" customWidth="1"/>
    <col min="3" max="3" width="44.7109375" customWidth="1"/>
    <col min="4" max="4" width="12.140625" style="62" customWidth="1"/>
    <col min="5" max="5" width="11.42578125" style="62" customWidth="1"/>
    <col min="6" max="6" width="10.85546875" style="62" customWidth="1"/>
  </cols>
  <sheetData>
    <row r="1" spans="1:6" ht="60.75" customHeight="1">
      <c r="A1" s="414" t="s">
        <v>231</v>
      </c>
      <c r="B1" s="414"/>
      <c r="C1" s="414"/>
      <c r="D1" s="414"/>
      <c r="E1" s="414"/>
      <c r="F1" s="414"/>
    </row>
    <row r="2" spans="1:6" ht="30" customHeight="1" thickBot="1">
      <c r="A2" s="19"/>
      <c r="B2" s="19"/>
      <c r="C2" s="19"/>
      <c r="D2" s="19"/>
      <c r="E2" s="19"/>
      <c r="F2" s="19"/>
    </row>
    <row r="3" spans="1:6" s="25" customFormat="1" ht="36.75" customHeight="1" thickBot="1">
      <c r="A3" s="20" t="s">
        <v>65</v>
      </c>
      <c r="B3" s="21" t="s">
        <v>66</v>
      </c>
      <c r="C3" s="22" t="s">
        <v>67</v>
      </c>
      <c r="D3" s="23" t="s">
        <v>68</v>
      </c>
      <c r="E3" s="23" t="s">
        <v>69</v>
      </c>
      <c r="F3" s="24" t="s">
        <v>70</v>
      </c>
    </row>
    <row r="4" spans="1:6" s="29" customFormat="1" ht="51.75" customHeight="1">
      <c r="A4" s="26">
        <v>700</v>
      </c>
      <c r="B4" s="27">
        <v>70005</v>
      </c>
      <c r="C4" s="173" t="s">
        <v>71</v>
      </c>
      <c r="D4" s="320">
        <v>70000</v>
      </c>
      <c r="E4" s="320">
        <f>SUM(E6:E10)</f>
        <v>25758.25</v>
      </c>
      <c r="F4" s="415"/>
    </row>
    <row r="5" spans="1:6" s="29" customFormat="1" ht="17.25" customHeight="1">
      <c r="A5" s="30"/>
      <c r="B5" s="31"/>
      <c r="C5" s="32" t="s">
        <v>72</v>
      </c>
      <c r="D5" s="383"/>
      <c r="E5" s="383"/>
      <c r="F5" s="416"/>
    </row>
    <row r="6" spans="1:6" s="39" customFormat="1" ht="14.25" customHeight="1">
      <c r="A6" s="34"/>
      <c r="B6" s="35"/>
      <c r="C6" s="36" t="s">
        <v>73</v>
      </c>
      <c r="D6" s="37"/>
      <c r="E6" s="37">
        <v>6045.66</v>
      </c>
      <c r="F6" s="38"/>
    </row>
    <row r="7" spans="1:6" s="39" customFormat="1" ht="14.25" customHeight="1">
      <c r="A7" s="34"/>
      <c r="B7" s="35"/>
      <c r="C7" s="36" t="s">
        <v>74</v>
      </c>
      <c r="D7" s="37"/>
      <c r="E7" s="37">
        <v>2899.9</v>
      </c>
      <c r="F7" s="38"/>
    </row>
    <row r="8" spans="1:6" s="39" customFormat="1" ht="14.25" customHeight="1">
      <c r="A8" s="34"/>
      <c r="B8" s="35"/>
      <c r="C8" s="36" t="s">
        <v>75</v>
      </c>
      <c r="D8" s="37"/>
      <c r="E8" s="37">
        <v>7035.25</v>
      </c>
      <c r="F8" s="38"/>
    </row>
    <row r="9" spans="1:6" s="39" customFormat="1" ht="14.25" customHeight="1">
      <c r="A9" s="34"/>
      <c r="B9" s="35"/>
      <c r="C9" s="36" t="s">
        <v>76</v>
      </c>
      <c r="D9" s="37"/>
      <c r="E9" s="37">
        <v>3462.94</v>
      </c>
      <c r="F9" s="38"/>
    </row>
    <row r="10" spans="1:6" s="39" customFormat="1" ht="27.75" customHeight="1" thickBot="1">
      <c r="A10" s="34"/>
      <c r="B10" s="35"/>
      <c r="C10" s="40" t="s">
        <v>77</v>
      </c>
      <c r="D10" s="41"/>
      <c r="E10" s="41">
        <v>6314.5</v>
      </c>
      <c r="F10" s="42"/>
    </row>
    <row r="11" spans="1:6" s="46" customFormat="1" ht="18.75" customHeight="1" thickBot="1">
      <c r="A11" s="408">
        <v>700</v>
      </c>
      <c r="B11" s="409"/>
      <c r="C11" s="43" t="s">
        <v>78</v>
      </c>
      <c r="D11" s="44">
        <f>SUM(D4:D4)</f>
        <v>70000</v>
      </c>
      <c r="E11" s="44">
        <f>SUM(E4:E4)</f>
        <v>25758.25</v>
      </c>
      <c r="F11" s="45">
        <f>E11/D11*100</f>
        <v>36.797499999999999</v>
      </c>
    </row>
    <row r="12" spans="1:6" s="29" customFormat="1" ht="19.5" customHeight="1" thickBot="1">
      <c r="A12" s="47">
        <v>758</v>
      </c>
      <c r="B12" s="48">
        <v>75814</v>
      </c>
      <c r="C12" s="49" t="s">
        <v>79</v>
      </c>
      <c r="D12" s="59">
        <v>2000</v>
      </c>
      <c r="E12" s="59">
        <v>381.4</v>
      </c>
      <c r="F12" s="60">
        <f>(E12/D12)*100</f>
        <v>19.069999999999997</v>
      </c>
    </row>
    <row r="13" spans="1:6" s="29" customFormat="1" ht="19.5" customHeight="1">
      <c r="A13" s="410">
        <v>801</v>
      </c>
      <c r="B13" s="412">
        <v>80130</v>
      </c>
      <c r="C13" s="50" t="s">
        <v>80</v>
      </c>
      <c r="D13" s="51">
        <v>1000</v>
      </c>
      <c r="E13" s="51">
        <v>519</v>
      </c>
      <c r="F13" s="52"/>
    </row>
    <row r="14" spans="1:6" s="29" customFormat="1" ht="19.5" customHeight="1">
      <c r="A14" s="410"/>
      <c r="B14" s="412"/>
      <c r="C14" s="53" t="s">
        <v>81</v>
      </c>
      <c r="D14" s="54">
        <v>29000</v>
      </c>
      <c r="E14" s="54">
        <f>SUM(E16:E17)</f>
        <v>16475.75</v>
      </c>
      <c r="F14" s="33"/>
    </row>
    <row r="15" spans="1:6" s="29" customFormat="1" ht="15.75" customHeight="1">
      <c r="A15" s="410"/>
      <c r="B15" s="412"/>
      <c r="C15" s="32" t="s">
        <v>72</v>
      </c>
      <c r="D15" s="55"/>
      <c r="E15" s="55"/>
      <c r="F15" s="56"/>
    </row>
    <row r="16" spans="1:6" s="39" customFormat="1" ht="15" customHeight="1">
      <c r="A16" s="410"/>
      <c r="B16" s="412"/>
      <c r="C16" s="36" t="s">
        <v>82</v>
      </c>
      <c r="D16" s="37"/>
      <c r="E16" s="37">
        <v>10956</v>
      </c>
      <c r="F16" s="38"/>
    </row>
    <row r="17" spans="1:6" s="39" customFormat="1" ht="12.75" customHeight="1">
      <c r="A17" s="410"/>
      <c r="B17" s="412"/>
      <c r="C17" s="157" t="s">
        <v>83</v>
      </c>
      <c r="D17" s="37"/>
      <c r="E17" s="37">
        <v>5519.75</v>
      </c>
      <c r="F17" s="38"/>
    </row>
    <row r="18" spans="1:6" s="39" customFormat="1" ht="19.5" customHeight="1">
      <c r="A18" s="410"/>
      <c r="B18" s="412"/>
      <c r="C18" s="15" t="s">
        <v>79</v>
      </c>
      <c r="D18" s="160">
        <v>500</v>
      </c>
      <c r="E18" s="160">
        <v>146.12</v>
      </c>
      <c r="F18" s="167"/>
    </row>
    <row r="19" spans="1:6" s="29" customFormat="1" ht="19.5" customHeight="1" thickBot="1">
      <c r="A19" s="411"/>
      <c r="B19" s="413"/>
      <c r="C19" s="158" t="s">
        <v>147</v>
      </c>
      <c r="D19" s="28">
        <v>2500</v>
      </c>
      <c r="E19" s="28">
        <v>487</v>
      </c>
      <c r="F19" s="159"/>
    </row>
    <row r="20" spans="1:6" s="46" customFormat="1" ht="18.75" customHeight="1" thickBot="1">
      <c r="A20" s="408">
        <v>801</v>
      </c>
      <c r="B20" s="409"/>
      <c r="C20" s="43" t="s">
        <v>78</v>
      </c>
      <c r="D20" s="44">
        <f>SUM(D13:D19)</f>
        <v>33000</v>
      </c>
      <c r="E20" s="44">
        <f>SUM(E13:E14,E19,E18)</f>
        <v>17627.87</v>
      </c>
      <c r="F20" s="45">
        <f>E20/D20*100</f>
        <v>53.41778787878787</v>
      </c>
    </row>
    <row r="21" spans="1:6" s="29" customFormat="1" ht="19.5" customHeight="1">
      <c r="A21" s="417">
        <v>854</v>
      </c>
      <c r="B21" s="418">
        <v>85410</v>
      </c>
      <c r="C21" s="57" t="s">
        <v>81</v>
      </c>
      <c r="D21" s="171">
        <v>170000</v>
      </c>
      <c r="E21" s="171">
        <f>SUM(E22:E26)</f>
        <v>93019.19</v>
      </c>
      <c r="F21" s="172"/>
    </row>
    <row r="22" spans="1:6" s="29" customFormat="1" ht="17.25" customHeight="1">
      <c r="A22" s="410"/>
      <c r="B22" s="412"/>
      <c r="C22" s="32" t="s">
        <v>72</v>
      </c>
      <c r="D22" s="55"/>
      <c r="E22" s="55"/>
      <c r="F22" s="56"/>
    </row>
    <row r="23" spans="1:6" s="39" customFormat="1" ht="14.25" customHeight="1">
      <c r="A23" s="410"/>
      <c r="B23" s="412"/>
      <c r="C23" s="36" t="s">
        <v>84</v>
      </c>
      <c r="D23" s="37"/>
      <c r="E23" s="37">
        <v>76844.11</v>
      </c>
      <c r="F23" s="38"/>
    </row>
    <row r="24" spans="1:6" s="39" customFormat="1" ht="14.25" hidden="1" customHeight="1">
      <c r="A24" s="410"/>
      <c r="B24" s="412"/>
      <c r="C24" s="36" t="s">
        <v>85</v>
      </c>
      <c r="D24" s="37"/>
      <c r="E24" s="37"/>
      <c r="F24" s="38"/>
    </row>
    <row r="25" spans="1:6" s="39" customFormat="1" ht="15.75" customHeight="1">
      <c r="A25" s="410"/>
      <c r="B25" s="412"/>
      <c r="C25" s="36" t="s">
        <v>86</v>
      </c>
      <c r="D25" s="37"/>
      <c r="E25" s="37">
        <v>3530</v>
      </c>
      <c r="F25" s="38"/>
    </row>
    <row r="26" spans="1:6" s="39" customFormat="1" ht="12" customHeight="1">
      <c r="A26" s="410"/>
      <c r="B26" s="412"/>
      <c r="C26" s="36" t="s">
        <v>87</v>
      </c>
      <c r="D26" s="37"/>
      <c r="E26" s="37">
        <v>12645.08</v>
      </c>
      <c r="F26" s="38"/>
    </row>
    <row r="27" spans="1:6" s="39" customFormat="1" ht="19.5" customHeight="1" thickBot="1">
      <c r="A27" s="410"/>
      <c r="B27" s="412"/>
      <c r="C27" s="161" t="s">
        <v>79</v>
      </c>
      <c r="D27" s="160">
        <v>1000</v>
      </c>
      <c r="E27" s="160">
        <v>125.4</v>
      </c>
      <c r="F27" s="156"/>
    </row>
    <row r="28" spans="1:6" s="39" customFormat="1" ht="17.25" customHeight="1" thickBot="1">
      <c r="A28" s="154"/>
      <c r="B28" s="155"/>
      <c r="C28" s="170" t="s">
        <v>78</v>
      </c>
      <c r="D28" s="168">
        <f>SUM(D21,D27)</f>
        <v>171000</v>
      </c>
      <c r="E28" s="168">
        <f>SUM(E21,E27)</f>
        <v>93144.59</v>
      </c>
      <c r="F28" s="169">
        <f>E28/D28*100</f>
        <v>54.470520467836259</v>
      </c>
    </row>
    <row r="29" spans="1:6" s="29" customFormat="1" ht="19.5" hidden="1" customHeight="1" thickBot="1">
      <c r="A29" s="162">
        <v>854</v>
      </c>
      <c r="B29" s="163">
        <v>85415</v>
      </c>
      <c r="C29" s="164" t="s">
        <v>147</v>
      </c>
      <c r="D29" s="165">
        <v>0</v>
      </c>
      <c r="E29" s="165">
        <v>0</v>
      </c>
      <c r="F29" s="166"/>
    </row>
    <row r="30" spans="1:6" s="46" customFormat="1" ht="23.25" customHeight="1" thickBot="1">
      <c r="A30" s="419">
        <v>854</v>
      </c>
      <c r="B30" s="420"/>
      <c r="C30" s="58" t="s">
        <v>78</v>
      </c>
      <c r="D30" s="59">
        <f>SUM(D29,D21)+D27</f>
        <v>171000</v>
      </c>
      <c r="E30" s="59">
        <f>SUM(E29,E28)</f>
        <v>93144.59</v>
      </c>
      <c r="F30" s="60">
        <f>E30/D30*100</f>
        <v>54.470520467836259</v>
      </c>
    </row>
    <row r="31" spans="1:6" s="46" customFormat="1" ht="24" customHeight="1" thickBot="1">
      <c r="A31" s="421" t="s">
        <v>40</v>
      </c>
      <c r="B31" s="422"/>
      <c r="C31" s="423"/>
      <c r="D31" s="61">
        <f>SUM(D11,D12,D20,D30)</f>
        <v>276000</v>
      </c>
      <c r="E31" s="61">
        <f>SUM(E11,E12,E20,E30)</f>
        <v>136912.10999999999</v>
      </c>
      <c r="F31" s="61">
        <f>E31/D31*100</f>
        <v>49.605836956521735</v>
      </c>
    </row>
    <row r="32" spans="1:6">
      <c r="A32" s="424"/>
      <c r="B32" s="424"/>
      <c r="C32" s="424"/>
      <c r="D32" s="424"/>
      <c r="E32" s="424"/>
      <c r="F32" s="424"/>
    </row>
    <row r="33" spans="1:6" ht="50.25" customHeight="1">
      <c r="A33" s="425"/>
      <c r="B33" s="425"/>
      <c r="C33" s="425"/>
      <c r="D33" s="425"/>
      <c r="E33" s="425"/>
      <c r="F33" s="425"/>
    </row>
    <row r="35" spans="1:6" s="64" customFormat="1">
      <c r="A35" s="393" t="s">
        <v>260</v>
      </c>
      <c r="B35" s="393"/>
      <c r="C35" s="393"/>
      <c r="D35" s="393"/>
      <c r="E35" s="393"/>
      <c r="F35" s="393"/>
    </row>
    <row r="36" spans="1:6" s="65" customFormat="1">
      <c r="A36" s="388" t="s">
        <v>88</v>
      </c>
      <c r="B36" s="388"/>
      <c r="C36" s="388"/>
      <c r="D36" s="388"/>
      <c r="E36" s="388"/>
      <c r="F36" s="388"/>
    </row>
  </sheetData>
  <mergeCells count="15">
    <mergeCell ref="A35:F35"/>
    <mergeCell ref="A36:F36"/>
    <mergeCell ref="A20:B20"/>
    <mergeCell ref="A21:A27"/>
    <mergeCell ref="B21:B27"/>
    <mergeCell ref="A30:B30"/>
    <mergeCell ref="A31:C31"/>
    <mergeCell ref="A32:F33"/>
    <mergeCell ref="A11:B11"/>
    <mergeCell ref="A13:A19"/>
    <mergeCell ref="B13:B19"/>
    <mergeCell ref="A1:F1"/>
    <mergeCell ref="D4:D5"/>
    <mergeCell ref="E4:E5"/>
    <mergeCell ref="F4:F5"/>
  </mergeCells>
  <phoneticPr fontId="3" type="noConversion"/>
  <printOptions horizontalCentered="1"/>
  <pageMargins left="0.74803149606299213" right="0.18" top="0.98425196850393704" bottom="0.71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5"/>
  <sheetViews>
    <sheetView workbookViewId="0">
      <selection activeCell="B29" sqref="B29"/>
    </sheetView>
  </sheetViews>
  <sheetFormatPr defaultRowHeight="12.75"/>
  <cols>
    <col min="1" max="1" width="6.140625" style="65" customWidth="1"/>
    <col min="2" max="2" width="37.7109375" style="113" customWidth="1"/>
    <col min="3" max="3" width="19.5703125" style="114" customWidth="1"/>
    <col min="4" max="4" width="15.5703125" style="115" customWidth="1"/>
    <col min="5" max="7" width="0" hidden="1" customWidth="1"/>
    <col min="9" max="9" width="10.140625" bestFit="1" customWidth="1"/>
  </cols>
  <sheetData>
    <row r="1" spans="1:7" s="113" customFormat="1" ht="57" customHeight="1">
      <c r="A1" s="414" t="s">
        <v>232</v>
      </c>
      <c r="B1" s="414"/>
      <c r="C1" s="414"/>
      <c r="D1" s="414"/>
    </row>
    <row r="2" spans="1:7" ht="55.5" customHeight="1" thickBot="1"/>
    <row r="3" spans="1:7" s="63" customFormat="1" ht="26.25" customHeight="1">
      <c r="A3" s="459" t="s">
        <v>111</v>
      </c>
      <c r="B3" s="375" t="s">
        <v>112</v>
      </c>
      <c r="C3" s="462" t="s">
        <v>113</v>
      </c>
      <c r="D3" s="464" t="s">
        <v>114</v>
      </c>
    </row>
    <row r="4" spans="1:7" s="116" customFormat="1" ht="17.25" customHeight="1" thickBot="1">
      <c r="A4" s="460"/>
      <c r="B4" s="461"/>
      <c r="C4" s="463"/>
      <c r="D4" s="465"/>
    </row>
    <row r="5" spans="1:7" s="1" customFormat="1" ht="26.25" hidden="1" customHeight="1">
      <c r="A5" s="117">
        <v>1</v>
      </c>
      <c r="B5" s="118" t="s">
        <v>115</v>
      </c>
      <c r="C5" s="119" t="s">
        <v>116</v>
      </c>
      <c r="D5" s="120"/>
    </row>
    <row r="6" spans="1:7" s="1" customFormat="1" ht="30.75" customHeight="1">
      <c r="A6" s="121">
        <v>1</v>
      </c>
      <c r="B6" s="122" t="s">
        <v>117</v>
      </c>
      <c r="C6" s="123" t="s">
        <v>118</v>
      </c>
      <c r="D6" s="124">
        <v>864.41</v>
      </c>
      <c r="F6" s="125"/>
    </row>
    <row r="7" spans="1:7" s="1" customFormat="1" ht="26.25" hidden="1" customHeight="1">
      <c r="A7" s="121">
        <v>2</v>
      </c>
      <c r="B7" s="122" t="s">
        <v>119</v>
      </c>
      <c r="C7" s="123" t="s">
        <v>120</v>
      </c>
      <c r="D7" s="124">
        <v>0</v>
      </c>
      <c r="E7" s="1">
        <v>664.2</v>
      </c>
      <c r="F7" s="125">
        <v>17.260000000000002</v>
      </c>
      <c r="G7" s="1">
        <v>-0.41</v>
      </c>
    </row>
    <row r="8" spans="1:7" s="1" customFormat="1" ht="26.25" customHeight="1">
      <c r="A8" s="121">
        <v>3</v>
      </c>
      <c r="B8" s="9" t="s">
        <v>121</v>
      </c>
      <c r="C8" s="123" t="s">
        <v>122</v>
      </c>
      <c r="D8" s="124">
        <v>111.44</v>
      </c>
    </row>
    <row r="9" spans="1:7" s="1" customFormat="1" ht="26.25" customHeight="1" thickBot="1">
      <c r="A9" s="121">
        <v>2</v>
      </c>
      <c r="B9" s="122" t="s">
        <v>123</v>
      </c>
      <c r="C9" s="123" t="s">
        <v>124</v>
      </c>
      <c r="D9" s="124">
        <v>86.04</v>
      </c>
      <c r="E9" s="1">
        <v>110.3</v>
      </c>
    </row>
    <row r="10" spans="1:7" s="1" customFormat="1" ht="26.25" hidden="1" customHeight="1" thickBot="1">
      <c r="A10" s="126">
        <v>3</v>
      </c>
      <c r="B10" s="127" t="s">
        <v>121</v>
      </c>
      <c r="C10" s="123" t="s">
        <v>125</v>
      </c>
      <c r="D10" s="128"/>
      <c r="E10" s="1">
        <v>1682.64</v>
      </c>
    </row>
    <row r="11" spans="1:7" s="1" customFormat="1" ht="26.25" hidden="1" customHeight="1">
      <c r="A11" s="129">
        <v>5</v>
      </c>
      <c r="B11" s="130" t="s">
        <v>126</v>
      </c>
      <c r="C11" s="131" t="s">
        <v>127</v>
      </c>
      <c r="D11" s="132"/>
      <c r="E11" s="1">
        <v>140.88999999999999</v>
      </c>
    </row>
    <row r="12" spans="1:7" s="1" customFormat="1" ht="26.25" customHeight="1" thickBot="1">
      <c r="A12" s="457" t="s">
        <v>128</v>
      </c>
      <c r="B12" s="458"/>
      <c r="C12" s="458"/>
      <c r="D12" s="133">
        <f>SUM(D5:D11)</f>
        <v>1061.8899999999999</v>
      </c>
    </row>
    <row r="13" spans="1:7" s="1" customFormat="1" ht="26.25" customHeight="1" thickBot="1">
      <c r="A13" s="134">
        <v>4</v>
      </c>
      <c r="B13" s="135" t="s">
        <v>129</v>
      </c>
      <c r="C13" s="136" t="s">
        <v>148</v>
      </c>
      <c r="D13" s="133">
        <v>27.12</v>
      </c>
    </row>
    <row r="14" spans="1:7" s="1" customFormat="1" ht="29.25" customHeight="1" thickBot="1">
      <c r="A14" s="137">
        <v>5</v>
      </c>
      <c r="B14" s="138" t="s">
        <v>151</v>
      </c>
      <c r="C14" s="136" t="s">
        <v>130</v>
      </c>
      <c r="D14" s="139">
        <v>216.86</v>
      </c>
    </row>
    <row r="15" spans="1:7" s="1" customFormat="1" ht="26.25" hidden="1" customHeight="1" thickBot="1">
      <c r="A15" s="137">
        <v>8</v>
      </c>
      <c r="B15" s="138" t="s">
        <v>131</v>
      </c>
      <c r="C15" s="140" t="s">
        <v>132</v>
      </c>
      <c r="D15" s="139"/>
    </row>
    <row r="16" spans="1:7" s="1" customFormat="1" ht="26.25" customHeight="1" thickBot="1">
      <c r="A16" s="134">
        <v>6</v>
      </c>
      <c r="B16" s="135" t="s">
        <v>150</v>
      </c>
      <c r="C16" s="136" t="s">
        <v>149</v>
      </c>
      <c r="D16" s="133">
        <v>47.49</v>
      </c>
    </row>
    <row r="17" spans="1:5" s="1" customFormat="1" ht="30" customHeight="1" thickBot="1">
      <c r="A17" s="134">
        <v>7</v>
      </c>
      <c r="B17" s="135" t="s">
        <v>133</v>
      </c>
      <c r="C17" s="136" t="s">
        <v>134</v>
      </c>
      <c r="D17" s="133">
        <v>3125.87</v>
      </c>
    </row>
    <row r="18" spans="1:5" s="105" customFormat="1" ht="30" customHeight="1" thickBot="1">
      <c r="A18" s="454" t="s">
        <v>78</v>
      </c>
      <c r="B18" s="455"/>
      <c r="C18" s="455"/>
      <c r="D18" s="141">
        <f>SUM(D12:D17)</f>
        <v>4479.2299999999996</v>
      </c>
    </row>
    <row r="19" spans="1:5" s="1" customFormat="1" ht="32.25" customHeight="1">
      <c r="A19" s="65"/>
      <c r="B19" s="10"/>
      <c r="C19" s="142"/>
      <c r="D19" s="143"/>
    </row>
    <row r="20" spans="1:5" s="1" customFormat="1" ht="16.5" hidden="1" customHeight="1">
      <c r="A20" s="65"/>
      <c r="B20" s="389" t="s">
        <v>135</v>
      </c>
      <c r="C20" s="389"/>
      <c r="D20" s="143"/>
    </row>
    <row r="21" spans="1:5" ht="13.5" hidden="1" customHeight="1">
      <c r="B21" s="113" t="s">
        <v>136</v>
      </c>
    </row>
    <row r="22" spans="1:5" hidden="1"/>
    <row r="23" spans="1:5" ht="49.5" hidden="1" customHeight="1"/>
    <row r="24" spans="1:5" s="64" customFormat="1">
      <c r="A24" s="393" t="s">
        <v>262</v>
      </c>
      <c r="B24" s="456"/>
      <c r="C24" s="456"/>
      <c r="D24" s="456"/>
      <c r="E24" s="65"/>
    </row>
    <row r="25" spans="1:5" s="65" customFormat="1">
      <c r="A25" s="388" t="s">
        <v>137</v>
      </c>
      <c r="B25" s="388"/>
      <c r="C25" s="388"/>
      <c r="D25" s="388"/>
    </row>
  </sheetData>
  <mergeCells count="10">
    <mergeCell ref="A1:D1"/>
    <mergeCell ref="A3:A4"/>
    <mergeCell ref="B3:B4"/>
    <mergeCell ref="C3:C4"/>
    <mergeCell ref="D3:D4"/>
    <mergeCell ref="A18:C18"/>
    <mergeCell ref="B20:C20"/>
    <mergeCell ref="A24:D24"/>
    <mergeCell ref="A25:D25"/>
    <mergeCell ref="A12:C12"/>
  </mergeCells>
  <phoneticPr fontId="17" type="noConversion"/>
  <printOptions horizontalCentered="1"/>
  <pageMargins left="0.70866141732283472" right="0.27559055118110237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75"/>
  <sheetViews>
    <sheetView tabSelected="1" topLeftCell="A47" workbookViewId="0">
      <selection activeCell="D65" sqref="D65"/>
    </sheetView>
  </sheetViews>
  <sheetFormatPr defaultRowHeight="12.75"/>
  <cols>
    <col min="1" max="1" width="6" style="65" customWidth="1"/>
    <col min="2" max="2" width="12.42578125" style="65" customWidth="1"/>
    <col min="3" max="3" width="7.140625" style="65" customWidth="1"/>
    <col min="4" max="4" width="51.42578125" customWidth="1"/>
    <col min="5" max="5" width="13.85546875" style="109" customWidth="1"/>
    <col min="7" max="8" width="9.5703125" hidden="1" customWidth="1"/>
    <col min="9" max="9" width="9.140625" hidden="1" customWidth="1"/>
    <col min="10" max="10" width="9.5703125" hidden="1" customWidth="1"/>
    <col min="11" max="11" width="9.140625" style="144" hidden="1" customWidth="1"/>
    <col min="12" max="12" width="9.28515625" hidden="1" customWidth="1"/>
  </cols>
  <sheetData>
    <row r="1" spans="1:12" ht="55.5" customHeight="1">
      <c r="A1" s="426" t="s">
        <v>233</v>
      </c>
      <c r="B1" s="426"/>
      <c r="C1" s="426"/>
      <c r="D1" s="426"/>
      <c r="E1" s="426"/>
      <c r="F1" s="67"/>
    </row>
    <row r="2" spans="1:12" ht="10.5" customHeight="1" thickBot="1">
      <c r="A2" s="66"/>
      <c r="B2" s="66"/>
      <c r="C2" s="66"/>
      <c r="D2" s="66"/>
      <c r="E2" s="66"/>
      <c r="F2" s="67"/>
    </row>
    <row r="3" spans="1:12" ht="12.75" customHeight="1">
      <c r="A3" s="328" t="s">
        <v>89</v>
      </c>
      <c r="B3" s="328" t="s">
        <v>90</v>
      </c>
      <c r="C3" s="428" t="s">
        <v>91</v>
      </c>
      <c r="D3" s="430" t="s">
        <v>92</v>
      </c>
      <c r="E3" s="432" t="s">
        <v>93</v>
      </c>
      <c r="G3" t="s">
        <v>140</v>
      </c>
      <c r="H3" t="s">
        <v>141</v>
      </c>
      <c r="I3" t="s">
        <v>142</v>
      </c>
      <c r="J3" t="s">
        <v>143</v>
      </c>
      <c r="K3" s="144" t="s">
        <v>145</v>
      </c>
      <c r="L3" t="s">
        <v>144</v>
      </c>
    </row>
    <row r="4" spans="1:12" s="68" customFormat="1" ht="23.25" customHeight="1" thickBot="1">
      <c r="A4" s="427"/>
      <c r="B4" s="427"/>
      <c r="C4" s="429"/>
      <c r="D4" s="431"/>
      <c r="E4" s="433"/>
      <c r="K4" s="147"/>
    </row>
    <row r="5" spans="1:12" s="68" customFormat="1" ht="16.5" customHeight="1">
      <c r="A5" s="434">
        <v>801</v>
      </c>
      <c r="B5" s="437" t="s">
        <v>94</v>
      </c>
      <c r="C5" s="69">
        <v>4010</v>
      </c>
      <c r="D5" s="70" t="s">
        <v>95</v>
      </c>
      <c r="E5" s="71"/>
      <c r="K5" s="147"/>
    </row>
    <row r="6" spans="1:12" s="1" customFormat="1" ht="43.5" customHeight="1" thickBot="1">
      <c r="A6" s="435"/>
      <c r="B6" s="438"/>
      <c r="C6" s="72"/>
      <c r="D6" s="73" t="s">
        <v>237</v>
      </c>
      <c r="E6" s="74">
        <v>16325.68</v>
      </c>
      <c r="G6" s="145">
        <v>7156.33</v>
      </c>
      <c r="H6" s="145">
        <v>4126.07</v>
      </c>
      <c r="I6" s="145">
        <v>3732.63</v>
      </c>
      <c r="J6" s="145">
        <v>8972.77</v>
      </c>
      <c r="K6" s="148"/>
      <c r="L6" s="145">
        <v>1115.01</v>
      </c>
    </row>
    <row r="7" spans="1:12" s="1" customFormat="1" ht="16.5" hidden="1" customHeight="1" thickBot="1">
      <c r="A7" s="435"/>
      <c r="B7" s="438"/>
      <c r="C7" s="75">
        <v>4040</v>
      </c>
      <c r="D7" s="76" t="s">
        <v>96</v>
      </c>
      <c r="E7" s="77"/>
      <c r="G7" s="145"/>
      <c r="H7" s="145"/>
      <c r="I7" s="145"/>
      <c r="J7" s="145"/>
      <c r="K7" s="148"/>
      <c r="L7" s="145"/>
    </row>
    <row r="8" spans="1:12" s="1" customFormat="1" ht="21.75" customHeight="1" thickBot="1">
      <c r="A8" s="435"/>
      <c r="B8" s="438"/>
      <c r="C8" s="78">
        <v>4110</v>
      </c>
      <c r="D8" s="79" t="s">
        <v>238</v>
      </c>
      <c r="E8" s="80">
        <v>9750.06</v>
      </c>
      <c r="G8" s="145"/>
      <c r="H8" s="145"/>
      <c r="I8" s="145"/>
      <c r="J8" s="145"/>
      <c r="K8" s="148"/>
      <c r="L8" s="145"/>
    </row>
    <row r="9" spans="1:12" s="1" customFormat="1" ht="24" customHeight="1" thickBot="1">
      <c r="A9" s="435"/>
      <c r="B9" s="438"/>
      <c r="C9" s="81">
        <v>4120</v>
      </c>
      <c r="D9" s="73" t="s">
        <v>239</v>
      </c>
      <c r="E9" s="82">
        <v>1152.8599999999999</v>
      </c>
      <c r="G9" s="145"/>
      <c r="H9" s="145"/>
      <c r="I9" s="145"/>
      <c r="J9" s="145"/>
      <c r="K9" s="148"/>
      <c r="L9" s="145"/>
    </row>
    <row r="10" spans="1:12" s="1" customFormat="1" ht="13.5" hidden="1" customHeight="1" thickBot="1">
      <c r="A10" s="435"/>
      <c r="B10" s="438"/>
      <c r="C10" s="69">
        <v>4210</v>
      </c>
      <c r="D10" s="70" t="s">
        <v>97</v>
      </c>
      <c r="E10" s="83"/>
      <c r="G10" s="145"/>
      <c r="H10" s="145"/>
      <c r="I10" s="145"/>
      <c r="J10" s="145"/>
      <c r="K10" s="148"/>
      <c r="L10" s="145"/>
    </row>
    <row r="11" spans="1:12" s="1" customFormat="1" ht="40.5" customHeight="1" thickBot="1">
      <c r="A11" s="435"/>
      <c r="B11" s="438"/>
      <c r="C11" s="69">
        <v>4210</v>
      </c>
      <c r="D11" s="276" t="s">
        <v>255</v>
      </c>
      <c r="E11" s="84">
        <v>304.47000000000003</v>
      </c>
      <c r="G11" s="145">
        <v>7402.12</v>
      </c>
      <c r="H11" s="145">
        <v>4370.12</v>
      </c>
      <c r="I11" s="145">
        <v>4032</v>
      </c>
      <c r="J11" s="145">
        <v>9280.9699999999993</v>
      </c>
      <c r="K11" s="148"/>
      <c r="L11" s="145">
        <v>1165</v>
      </c>
    </row>
    <row r="12" spans="1:12" s="1" customFormat="1" ht="13.5" customHeight="1">
      <c r="A12" s="435"/>
      <c r="B12" s="438"/>
      <c r="C12" s="69">
        <v>4260</v>
      </c>
      <c r="D12" s="277" t="s">
        <v>235</v>
      </c>
      <c r="E12" s="278">
        <f>E14</f>
        <v>1532.19</v>
      </c>
      <c r="G12" s="145"/>
      <c r="H12" s="145"/>
      <c r="I12" s="145"/>
      <c r="J12" s="145"/>
      <c r="K12" s="148"/>
      <c r="L12" s="145"/>
    </row>
    <row r="13" spans="1:12" s="1" customFormat="1" ht="13.5" customHeight="1">
      <c r="A13" s="435"/>
      <c r="B13" s="438"/>
      <c r="C13" s="75"/>
      <c r="D13" s="87" t="s">
        <v>72</v>
      </c>
      <c r="E13" s="88"/>
      <c r="G13" s="145"/>
      <c r="H13" s="145"/>
      <c r="I13" s="145"/>
      <c r="J13" s="145"/>
      <c r="K13" s="148"/>
      <c r="L13" s="145"/>
    </row>
    <row r="14" spans="1:12" s="1" customFormat="1" ht="16.5" customHeight="1" thickBot="1">
      <c r="A14" s="435"/>
      <c r="B14" s="438"/>
      <c r="C14" s="75"/>
      <c r="D14" s="89" t="s">
        <v>236</v>
      </c>
      <c r="E14" s="90">
        <v>1532.19</v>
      </c>
      <c r="G14" s="145"/>
      <c r="H14" s="145"/>
      <c r="I14" s="145"/>
      <c r="J14" s="145"/>
      <c r="K14" s="148"/>
      <c r="L14" s="145"/>
    </row>
    <row r="15" spans="1:12" s="1" customFormat="1" ht="12.75" hidden="1" customHeight="1" thickBot="1">
      <c r="A15" s="435"/>
      <c r="B15" s="438"/>
      <c r="C15" s="91"/>
      <c r="D15" s="92"/>
      <c r="E15" s="93"/>
      <c r="G15" s="145"/>
      <c r="H15" s="145"/>
      <c r="I15" s="145"/>
      <c r="J15" s="145"/>
      <c r="K15" s="148"/>
      <c r="L15" s="145"/>
    </row>
    <row r="16" spans="1:12" s="1" customFormat="1" ht="14.25" hidden="1" customHeight="1" thickBot="1">
      <c r="A16" s="435"/>
      <c r="B16" s="438"/>
      <c r="C16" s="94">
        <v>4300</v>
      </c>
      <c r="D16" s="95" t="s">
        <v>219</v>
      </c>
      <c r="E16" s="80">
        <v>0</v>
      </c>
      <c r="G16" s="145"/>
      <c r="H16" s="145"/>
      <c r="I16" s="145"/>
      <c r="J16" s="145"/>
      <c r="K16" s="148"/>
      <c r="L16" s="145"/>
    </row>
    <row r="17" spans="1:12" s="1" customFormat="1" ht="13.5" hidden="1" customHeight="1" thickBot="1">
      <c r="A17" s="435"/>
      <c r="B17" s="438"/>
      <c r="C17" s="75"/>
      <c r="D17" s="95"/>
      <c r="E17" s="77"/>
      <c r="G17" s="145"/>
      <c r="H17" s="145"/>
      <c r="I17" s="145"/>
      <c r="J17" s="145"/>
      <c r="K17" s="148"/>
      <c r="L17" s="145"/>
    </row>
    <row r="18" spans="1:12" s="1" customFormat="1" ht="28.5" customHeight="1" thickBot="1">
      <c r="A18" s="436"/>
      <c r="B18" s="439" t="s">
        <v>100</v>
      </c>
      <c r="C18" s="440"/>
      <c r="D18" s="441"/>
      <c r="E18" s="96">
        <f>SUM(E5:E11,E17,E16)+E12</f>
        <v>29065.26</v>
      </c>
      <c r="G18" s="145"/>
      <c r="H18" s="145"/>
      <c r="I18" s="145"/>
      <c r="J18" s="145"/>
      <c r="K18" s="148"/>
      <c r="L18" s="145"/>
    </row>
    <row r="19" spans="1:12" s="1" customFormat="1" ht="17.25" customHeight="1">
      <c r="A19" s="434">
        <v>801</v>
      </c>
      <c r="B19" s="437" t="s">
        <v>101</v>
      </c>
      <c r="C19" s="97">
        <v>4010</v>
      </c>
      <c r="D19" s="70" t="s">
        <v>95</v>
      </c>
      <c r="E19" s="83"/>
      <c r="G19" s="145"/>
      <c r="H19" s="145"/>
      <c r="I19" s="145"/>
      <c r="J19" s="145"/>
      <c r="K19" s="148"/>
      <c r="L19" s="145"/>
    </row>
    <row r="20" spans="1:12" s="1" customFormat="1" ht="43.5" customHeight="1" thickBot="1">
      <c r="A20" s="435"/>
      <c r="B20" s="438"/>
      <c r="C20" s="98"/>
      <c r="D20" s="73" t="s">
        <v>237</v>
      </c>
      <c r="E20" s="99">
        <v>57069.82</v>
      </c>
      <c r="G20" s="145">
        <v>26120.18</v>
      </c>
      <c r="H20" s="145">
        <v>14941.2</v>
      </c>
      <c r="I20" s="145">
        <v>13259.63</v>
      </c>
      <c r="J20" s="145">
        <v>32750.26</v>
      </c>
      <c r="K20" s="148">
        <v>6762.02</v>
      </c>
      <c r="L20" s="145">
        <v>2905.79</v>
      </c>
    </row>
    <row r="21" spans="1:12" s="1" customFormat="1" ht="16.5" hidden="1" customHeight="1" thickBot="1">
      <c r="A21" s="435"/>
      <c r="B21" s="438"/>
      <c r="C21" s="75">
        <v>4040</v>
      </c>
      <c r="D21" s="76" t="s">
        <v>96</v>
      </c>
      <c r="E21" s="77"/>
      <c r="G21" s="145"/>
      <c r="H21" s="145"/>
      <c r="I21" s="145"/>
      <c r="J21" s="145"/>
      <c r="K21" s="148"/>
      <c r="L21" s="145"/>
    </row>
    <row r="22" spans="1:12" s="1" customFormat="1" ht="24" customHeight="1" thickBot="1">
      <c r="A22" s="435"/>
      <c r="B22" s="438"/>
      <c r="C22" s="78">
        <v>4110</v>
      </c>
      <c r="D22" s="79" t="s">
        <v>238</v>
      </c>
      <c r="E22" s="80">
        <v>22810.37</v>
      </c>
      <c r="G22" s="145"/>
      <c r="H22" s="145"/>
      <c r="I22" s="145">
        <v>1056.3699999999999</v>
      </c>
      <c r="J22" s="145"/>
      <c r="K22" s="148"/>
      <c r="L22" s="145"/>
    </row>
    <row r="23" spans="1:12" s="1" customFormat="1" ht="23.25" customHeight="1" thickBot="1">
      <c r="A23" s="435"/>
      <c r="B23" s="438"/>
      <c r="C23" s="75">
        <v>4120</v>
      </c>
      <c r="D23" s="73" t="s">
        <v>239</v>
      </c>
      <c r="E23" s="77">
        <v>3001.51</v>
      </c>
      <c r="G23" s="145"/>
      <c r="H23" s="145"/>
      <c r="I23" s="145"/>
      <c r="J23" s="145"/>
      <c r="K23" s="148"/>
      <c r="L23" s="145"/>
    </row>
    <row r="24" spans="1:12" s="1" customFormat="1" ht="17.25" customHeight="1">
      <c r="A24" s="435"/>
      <c r="B24" s="438"/>
      <c r="C24" s="443">
        <v>4170</v>
      </c>
      <c r="D24" s="100" t="s">
        <v>102</v>
      </c>
      <c r="E24" s="83"/>
      <c r="G24" s="145"/>
      <c r="H24" s="145"/>
      <c r="I24" s="145"/>
      <c r="J24" s="145"/>
      <c r="K24" s="148"/>
      <c r="L24" s="145"/>
    </row>
    <row r="25" spans="1:12" s="1" customFormat="1" ht="48" customHeight="1" thickBot="1">
      <c r="A25" s="435"/>
      <c r="B25" s="442"/>
      <c r="C25" s="444"/>
      <c r="D25" s="73" t="s">
        <v>237</v>
      </c>
      <c r="E25" s="99">
        <v>429.52</v>
      </c>
      <c r="G25" s="145">
        <v>116.54</v>
      </c>
      <c r="H25" s="145">
        <v>66.010000000000005</v>
      </c>
      <c r="I25" s="145">
        <v>75</v>
      </c>
      <c r="J25" s="145">
        <v>146.12</v>
      </c>
      <c r="K25" s="148"/>
      <c r="L25" s="145">
        <v>20.83</v>
      </c>
    </row>
    <row r="26" spans="1:12" s="1" customFormat="1" ht="28.5" customHeight="1" thickBot="1">
      <c r="A26" s="435"/>
      <c r="B26" s="442"/>
      <c r="C26" s="69">
        <v>4210</v>
      </c>
      <c r="D26" s="70" t="s">
        <v>257</v>
      </c>
      <c r="E26" s="83">
        <v>162.72999999999999</v>
      </c>
      <c r="G26" s="145"/>
      <c r="H26" s="145"/>
      <c r="I26" s="145"/>
      <c r="J26" s="145"/>
      <c r="K26" s="148"/>
      <c r="L26" s="145"/>
    </row>
    <row r="27" spans="1:12" s="1" customFormat="1" ht="23.25" customHeight="1">
      <c r="A27" s="435"/>
      <c r="B27" s="442"/>
      <c r="C27" s="69">
        <v>4260</v>
      </c>
      <c r="D27" s="276" t="s">
        <v>235</v>
      </c>
      <c r="E27" s="84">
        <f>E29+E32</f>
        <v>2939.06</v>
      </c>
      <c r="G27" s="145"/>
      <c r="H27" s="145"/>
      <c r="I27" s="145"/>
      <c r="J27" s="145"/>
      <c r="K27" s="148"/>
      <c r="L27" s="145"/>
    </row>
    <row r="28" spans="1:12" s="1" customFormat="1" ht="13.5" customHeight="1">
      <c r="A28" s="435"/>
      <c r="B28" s="442"/>
      <c r="C28" s="75"/>
      <c r="D28" s="85" t="s">
        <v>72</v>
      </c>
      <c r="E28" s="86"/>
      <c r="G28" s="145"/>
      <c r="H28" s="145"/>
      <c r="I28" s="145"/>
      <c r="J28" s="145"/>
      <c r="K28" s="148"/>
      <c r="L28" s="145"/>
    </row>
    <row r="29" spans="1:12" s="1" customFormat="1" ht="13.5" customHeight="1">
      <c r="A29" s="435"/>
      <c r="B29" s="442"/>
      <c r="C29" s="75"/>
      <c r="D29" s="87" t="s">
        <v>98</v>
      </c>
      <c r="E29" s="88">
        <v>2922.63</v>
      </c>
      <c r="G29" s="145"/>
      <c r="H29" s="145"/>
      <c r="I29" s="145"/>
      <c r="J29" s="145"/>
      <c r="K29" s="148"/>
      <c r="L29" s="145"/>
    </row>
    <row r="30" spans="1:12" s="1" customFormat="1" ht="13.5" hidden="1" customHeight="1">
      <c r="A30" s="435"/>
      <c r="B30" s="442"/>
      <c r="C30" s="75"/>
      <c r="D30" s="89" t="s">
        <v>4</v>
      </c>
      <c r="E30" s="90"/>
      <c r="G30" s="145"/>
      <c r="H30" s="145"/>
      <c r="I30" s="145"/>
      <c r="J30" s="145"/>
      <c r="K30" s="148"/>
      <c r="L30" s="145"/>
    </row>
    <row r="31" spans="1:12" s="1" customFormat="1" ht="13.5" hidden="1" customHeight="1" thickBot="1">
      <c r="A31" s="435"/>
      <c r="B31" s="442"/>
      <c r="C31" s="75"/>
      <c r="D31" s="279" t="s">
        <v>99</v>
      </c>
      <c r="E31" s="93"/>
      <c r="G31" s="145"/>
      <c r="H31" s="145"/>
      <c r="I31" s="145"/>
      <c r="J31" s="145"/>
      <c r="K31" s="148"/>
      <c r="L31" s="145"/>
    </row>
    <row r="32" spans="1:12" s="1" customFormat="1" ht="14.25" customHeight="1" thickBot="1">
      <c r="A32" s="435"/>
      <c r="B32" s="442"/>
      <c r="C32" s="91"/>
      <c r="D32" s="280" t="s">
        <v>3</v>
      </c>
      <c r="E32" s="102">
        <v>16.43</v>
      </c>
      <c r="G32" s="145"/>
      <c r="H32" s="145"/>
      <c r="I32" s="145"/>
      <c r="J32" s="145"/>
      <c r="K32" s="148"/>
      <c r="L32" s="145"/>
    </row>
    <row r="33" spans="1:12" s="1" customFormat="1" ht="13.5" hidden="1" customHeight="1" thickBot="1">
      <c r="A33" s="435"/>
      <c r="B33" s="442"/>
      <c r="C33" s="78">
        <v>4270</v>
      </c>
      <c r="D33" s="103" t="s">
        <v>103</v>
      </c>
      <c r="E33" s="80"/>
      <c r="G33" s="145"/>
      <c r="H33" s="145"/>
      <c r="I33" s="145"/>
      <c r="J33" s="145"/>
      <c r="K33" s="148"/>
      <c r="L33" s="145"/>
    </row>
    <row r="34" spans="1:12" s="1" customFormat="1" ht="13.5" hidden="1" customHeight="1" thickBot="1">
      <c r="A34" s="435"/>
      <c r="B34" s="442"/>
      <c r="C34" s="78">
        <v>4280</v>
      </c>
      <c r="D34" s="103" t="s">
        <v>138</v>
      </c>
      <c r="E34" s="80">
        <v>0</v>
      </c>
      <c r="G34" s="145"/>
      <c r="H34" s="145"/>
      <c r="I34" s="145"/>
      <c r="J34" s="145"/>
      <c r="K34" s="148"/>
      <c r="L34" s="145"/>
    </row>
    <row r="35" spans="1:12" s="1" customFormat="1" ht="17.25" customHeight="1" thickBot="1">
      <c r="A35" s="435"/>
      <c r="B35" s="438"/>
      <c r="C35" s="94">
        <v>4300</v>
      </c>
      <c r="D35" s="95" t="s">
        <v>256</v>
      </c>
      <c r="E35" s="83">
        <v>184.5</v>
      </c>
      <c r="G35" s="145"/>
      <c r="H35" s="145"/>
      <c r="I35" s="145"/>
      <c r="J35" s="145"/>
      <c r="K35" s="148"/>
      <c r="L35" s="145"/>
    </row>
    <row r="36" spans="1:12" s="1" customFormat="1" ht="30" customHeight="1" thickBot="1">
      <c r="A36" s="435"/>
      <c r="B36" s="438"/>
      <c r="C36" s="94">
        <v>4360</v>
      </c>
      <c r="D36" s="79" t="s">
        <v>234</v>
      </c>
      <c r="E36" s="80">
        <v>10.73</v>
      </c>
      <c r="G36" s="145"/>
      <c r="H36" s="145"/>
      <c r="I36" s="145"/>
      <c r="J36" s="145"/>
      <c r="K36" s="148"/>
      <c r="L36" s="145"/>
    </row>
    <row r="37" spans="1:12" s="1" customFormat="1" ht="18.75" hidden="1" customHeight="1" thickBot="1">
      <c r="A37" s="435"/>
      <c r="B37" s="438"/>
      <c r="C37" s="75">
        <v>4430</v>
      </c>
      <c r="D37" s="95" t="s">
        <v>139</v>
      </c>
      <c r="E37" s="82">
        <v>0</v>
      </c>
      <c r="G37" s="145"/>
      <c r="H37" s="145"/>
      <c r="I37" s="145"/>
      <c r="J37" s="145"/>
      <c r="K37" s="148"/>
      <c r="L37" s="145"/>
    </row>
    <row r="38" spans="1:12" s="1" customFormat="1" ht="24.75" customHeight="1" thickBot="1">
      <c r="A38" s="436"/>
      <c r="B38" s="439" t="s">
        <v>104</v>
      </c>
      <c r="C38" s="440"/>
      <c r="D38" s="441"/>
      <c r="E38" s="96">
        <f>SUM(E19:E27,E33:E37)</f>
        <v>86608.239999999991</v>
      </c>
      <c r="G38" s="145"/>
      <c r="H38" s="145"/>
      <c r="I38" s="145"/>
      <c r="J38" s="145"/>
      <c r="K38" s="148"/>
      <c r="L38" s="145"/>
    </row>
    <row r="39" spans="1:12" s="105" customFormat="1" ht="26.25" customHeight="1" thickBot="1">
      <c r="A39" s="445" t="s">
        <v>105</v>
      </c>
      <c r="B39" s="446"/>
      <c r="C39" s="446"/>
      <c r="D39" s="447"/>
      <c r="E39" s="104">
        <f>E18+E38</f>
        <v>115673.49999999999</v>
      </c>
      <c r="G39" s="146"/>
      <c r="H39" s="146"/>
      <c r="I39" s="146"/>
      <c r="J39" s="146"/>
      <c r="K39" s="149"/>
      <c r="L39" s="146"/>
    </row>
    <row r="40" spans="1:12" s="1" customFormat="1" ht="16.5" customHeight="1">
      <c r="A40" s="448">
        <v>854</v>
      </c>
      <c r="B40" s="437" t="s">
        <v>106</v>
      </c>
      <c r="C40" s="69">
        <v>4010</v>
      </c>
      <c r="D40" s="70" t="s">
        <v>95</v>
      </c>
      <c r="E40" s="83"/>
      <c r="G40" s="145"/>
      <c r="H40" s="145"/>
      <c r="I40" s="145"/>
      <c r="J40" s="145"/>
      <c r="K40" s="148"/>
      <c r="L40" s="145"/>
    </row>
    <row r="41" spans="1:12" s="1" customFormat="1" ht="46.5" customHeight="1" thickBot="1">
      <c r="A41" s="449"/>
      <c r="B41" s="438"/>
      <c r="C41" s="72"/>
      <c r="D41" s="73" t="s">
        <v>237</v>
      </c>
      <c r="E41" s="99">
        <v>8911.6</v>
      </c>
      <c r="G41" s="145">
        <v>4350.92</v>
      </c>
      <c r="H41" s="145">
        <v>2476.9</v>
      </c>
      <c r="I41" s="145">
        <v>2040</v>
      </c>
      <c r="J41" s="145">
        <v>5455.29</v>
      </c>
      <c r="K41" s="148"/>
      <c r="L41" s="145">
        <v>653.87</v>
      </c>
    </row>
    <row r="42" spans="1:12" s="105" customFormat="1" ht="16.5" hidden="1" customHeight="1" thickBot="1">
      <c r="A42" s="449"/>
      <c r="B42" s="438"/>
      <c r="C42" s="106">
        <v>4040</v>
      </c>
      <c r="D42" s="76" t="s">
        <v>96</v>
      </c>
      <c r="E42" s="77"/>
      <c r="G42" s="146"/>
      <c r="H42" s="146"/>
      <c r="I42" s="146"/>
      <c r="J42" s="146"/>
      <c r="K42" s="149"/>
      <c r="L42" s="146"/>
    </row>
    <row r="43" spans="1:12" s="1" customFormat="1" ht="21" customHeight="1" thickBot="1">
      <c r="A43" s="449"/>
      <c r="B43" s="438"/>
      <c r="C43" s="78">
        <v>4110</v>
      </c>
      <c r="D43" s="79" t="s">
        <v>238</v>
      </c>
      <c r="E43" s="80">
        <v>5139.3900000000003</v>
      </c>
      <c r="G43" s="145"/>
      <c r="H43" s="145"/>
      <c r="I43" s="145"/>
      <c r="J43" s="145"/>
      <c r="K43" s="148"/>
      <c r="L43" s="145"/>
    </row>
    <row r="44" spans="1:12" s="1" customFormat="1" ht="24.75" customHeight="1" thickBot="1">
      <c r="A44" s="449"/>
      <c r="B44" s="438"/>
      <c r="C44" s="81">
        <v>4120</v>
      </c>
      <c r="D44" s="73" t="s">
        <v>239</v>
      </c>
      <c r="E44" s="82">
        <v>631.03</v>
      </c>
      <c r="G44" s="145"/>
      <c r="H44" s="145"/>
      <c r="I44" s="145"/>
      <c r="J44" s="145"/>
      <c r="K44" s="148"/>
      <c r="L44" s="145"/>
    </row>
    <row r="45" spans="1:12" s="1" customFormat="1" ht="30" customHeight="1" thickBot="1">
      <c r="A45" s="449"/>
      <c r="B45" s="438"/>
      <c r="C45" s="69">
        <v>4210</v>
      </c>
      <c r="D45" s="283" t="s">
        <v>258</v>
      </c>
      <c r="E45" s="83">
        <v>210.6</v>
      </c>
      <c r="G45" s="145"/>
      <c r="H45" s="145"/>
      <c r="I45" s="145"/>
      <c r="J45" s="145"/>
      <c r="K45" s="148"/>
      <c r="L45" s="145"/>
    </row>
    <row r="46" spans="1:12" s="1" customFormat="1" ht="22.5" customHeight="1" thickBot="1">
      <c r="A46" s="449"/>
      <c r="B46" s="438"/>
      <c r="C46" s="69">
        <v>4220</v>
      </c>
      <c r="D46" s="70" t="s">
        <v>146</v>
      </c>
      <c r="E46" s="83">
        <v>2427.92</v>
      </c>
      <c r="G46" s="145"/>
      <c r="H46" s="145"/>
      <c r="I46" s="145"/>
      <c r="J46" s="145"/>
      <c r="K46" s="148"/>
      <c r="L46" s="145"/>
    </row>
    <row r="47" spans="1:12" s="1" customFormat="1" ht="24.75" customHeight="1">
      <c r="A47" s="449"/>
      <c r="B47" s="438"/>
      <c r="C47" s="69">
        <v>4260</v>
      </c>
      <c r="D47" s="276" t="s">
        <v>235</v>
      </c>
      <c r="E47" s="84">
        <f>E49+E52</f>
        <v>4709.84</v>
      </c>
      <c r="G47" s="145"/>
      <c r="H47" s="145"/>
      <c r="I47" s="145"/>
      <c r="J47" s="145"/>
      <c r="K47" s="148"/>
      <c r="L47" s="145"/>
    </row>
    <row r="48" spans="1:12" s="1" customFormat="1" ht="13.5" customHeight="1">
      <c r="A48" s="449"/>
      <c r="B48" s="438"/>
      <c r="C48" s="75"/>
      <c r="D48" s="85" t="s">
        <v>72</v>
      </c>
      <c r="E48" s="86"/>
      <c r="G48" s="145"/>
      <c r="H48" s="145"/>
      <c r="I48" s="145"/>
      <c r="J48" s="145"/>
      <c r="K48" s="148"/>
      <c r="L48" s="145"/>
    </row>
    <row r="49" spans="1:12" s="1" customFormat="1" ht="13.5" customHeight="1">
      <c r="A49" s="449"/>
      <c r="B49" s="438"/>
      <c r="C49" s="75"/>
      <c r="D49" s="87" t="s">
        <v>98</v>
      </c>
      <c r="E49" s="88">
        <v>4454.82</v>
      </c>
      <c r="G49" s="145"/>
      <c r="H49" s="145"/>
      <c r="I49" s="145"/>
      <c r="J49" s="145"/>
      <c r="K49" s="148"/>
      <c r="L49" s="145"/>
    </row>
    <row r="50" spans="1:12" s="1" customFormat="1" ht="13.5" hidden="1" customHeight="1">
      <c r="A50" s="449"/>
      <c r="B50" s="438"/>
      <c r="C50" s="75"/>
      <c r="D50" s="89" t="s">
        <v>4</v>
      </c>
      <c r="E50" s="90"/>
      <c r="G50" s="145"/>
      <c r="H50" s="145"/>
      <c r="I50" s="145"/>
      <c r="J50" s="145"/>
      <c r="K50" s="148"/>
      <c r="L50" s="145"/>
    </row>
    <row r="51" spans="1:12" s="1" customFormat="1" ht="13.5" hidden="1" customHeight="1">
      <c r="A51" s="449"/>
      <c r="B51" s="438"/>
      <c r="C51" s="75"/>
      <c r="D51" s="279" t="s">
        <v>99</v>
      </c>
      <c r="E51" s="90"/>
      <c r="G51" s="145"/>
      <c r="H51" s="145"/>
      <c r="I51" s="145"/>
      <c r="J51" s="145"/>
      <c r="K51" s="148"/>
      <c r="L51" s="145"/>
    </row>
    <row r="52" spans="1:12" s="1" customFormat="1" ht="15" customHeight="1" thickBot="1">
      <c r="A52" s="449"/>
      <c r="B52" s="438"/>
      <c r="C52" s="72"/>
      <c r="D52" s="101" t="s">
        <v>3</v>
      </c>
      <c r="E52" s="102">
        <v>255.02</v>
      </c>
      <c r="G52" s="145"/>
      <c r="H52" s="145"/>
      <c r="I52" s="145"/>
      <c r="J52" s="145"/>
      <c r="K52" s="148"/>
      <c r="L52" s="145"/>
    </row>
    <row r="53" spans="1:12" s="1" customFormat="1" ht="13.5" hidden="1" customHeight="1" thickBot="1">
      <c r="A53" s="449"/>
      <c r="B53" s="438"/>
      <c r="C53" s="78">
        <v>4280</v>
      </c>
      <c r="D53" s="103" t="s">
        <v>138</v>
      </c>
      <c r="E53" s="80">
        <v>0</v>
      </c>
      <c r="G53" s="145"/>
      <c r="H53" s="145"/>
      <c r="I53" s="145"/>
      <c r="J53" s="145"/>
      <c r="K53" s="148"/>
      <c r="L53" s="145"/>
    </row>
    <row r="54" spans="1:12" s="1" customFormat="1" ht="35.25" customHeight="1" thickBot="1">
      <c r="A54" s="449"/>
      <c r="B54" s="438"/>
      <c r="C54" s="94">
        <v>4300</v>
      </c>
      <c r="D54" s="282" t="s">
        <v>259</v>
      </c>
      <c r="E54" s="80">
        <v>627.5</v>
      </c>
      <c r="G54" s="145"/>
      <c r="H54" s="145"/>
      <c r="I54" s="145"/>
      <c r="J54" s="145"/>
      <c r="K54" s="148"/>
      <c r="L54" s="145"/>
    </row>
    <row r="55" spans="1:12" s="1" customFormat="1" ht="13.5" hidden="1" customHeight="1" thickBot="1">
      <c r="A55" s="449"/>
      <c r="B55" s="438"/>
      <c r="C55" s="94">
        <v>4430</v>
      </c>
      <c r="D55" s="95" t="s">
        <v>139</v>
      </c>
      <c r="E55" s="80">
        <v>0</v>
      </c>
      <c r="G55" s="145"/>
      <c r="H55" s="145"/>
      <c r="I55" s="145"/>
      <c r="J55" s="145"/>
      <c r="K55" s="148"/>
      <c r="L55" s="145"/>
    </row>
    <row r="56" spans="1:12" s="1" customFormat="1" ht="18" customHeight="1" thickBot="1">
      <c r="A56" s="450"/>
      <c r="B56" s="439" t="s">
        <v>107</v>
      </c>
      <c r="C56" s="440"/>
      <c r="D56" s="441"/>
      <c r="E56" s="96">
        <f>SUM(E40:E47,E55,E54,E53)</f>
        <v>22657.88</v>
      </c>
      <c r="G56" s="145"/>
      <c r="H56" s="145"/>
      <c r="I56" s="145"/>
      <c r="J56" s="145"/>
      <c r="K56" s="148"/>
      <c r="L56" s="145"/>
    </row>
    <row r="57" spans="1:12" s="1" customFormat="1" ht="25.5" customHeight="1" thickBot="1">
      <c r="A57" s="445" t="s">
        <v>108</v>
      </c>
      <c r="B57" s="446"/>
      <c r="C57" s="446"/>
      <c r="D57" s="447"/>
      <c r="E57" s="107">
        <f>E56</f>
        <v>22657.88</v>
      </c>
      <c r="K57" s="150"/>
    </row>
    <row r="58" spans="1:12" s="1" customFormat="1" ht="28.5" customHeight="1" thickBot="1">
      <c r="A58" s="451" t="s">
        <v>109</v>
      </c>
      <c r="B58" s="452"/>
      <c r="C58" s="452"/>
      <c r="D58" s="453"/>
      <c r="E58" s="108">
        <f>E39+E57</f>
        <v>138331.37999999998</v>
      </c>
      <c r="K58" s="150"/>
    </row>
    <row r="59" spans="1:12" s="105" customFormat="1" ht="15.75" customHeight="1">
      <c r="A59" s="65"/>
      <c r="B59" s="65"/>
      <c r="C59" s="65"/>
      <c r="D59"/>
      <c r="E59" s="109"/>
      <c r="K59" s="151"/>
    </row>
    <row r="60" spans="1:12" s="105" customFormat="1" ht="27" customHeight="1">
      <c r="A60" s="110"/>
      <c r="B60" s="111"/>
      <c r="C60" s="65"/>
      <c r="D60"/>
      <c r="E60" s="109"/>
      <c r="K60" s="151"/>
    </row>
    <row r="61" spans="1:12" s="64" customFormat="1">
      <c r="A61" s="393" t="s">
        <v>261</v>
      </c>
      <c r="B61" s="393"/>
      <c r="C61" s="393"/>
      <c r="D61" s="393"/>
      <c r="E61" s="393"/>
      <c r="F61" s="110"/>
      <c r="G61" s="110"/>
      <c r="K61" s="152"/>
    </row>
    <row r="62" spans="1:12" s="65" customFormat="1">
      <c r="A62" s="112" t="s">
        <v>110</v>
      </c>
      <c r="B62" s="112"/>
      <c r="C62" s="112"/>
      <c r="D62" s="112"/>
      <c r="E62" s="112"/>
      <c r="F62" s="112"/>
      <c r="G62" s="112"/>
      <c r="K62" s="153"/>
    </row>
    <row r="63" spans="1:12" ht="20.25" customHeight="1"/>
    <row r="64" spans="1:12" ht="21.75" customHeight="1"/>
    <row r="65" ht="20.25" customHeight="1"/>
    <row r="66" ht="20.25" customHeight="1"/>
    <row r="67" ht="20.25" customHeight="1"/>
    <row r="68" ht="20.25" customHeight="1"/>
    <row r="69" ht="20.25" customHeight="1"/>
    <row r="70" ht="20.25" customHeight="1"/>
    <row r="71" ht="20.25" customHeight="1"/>
    <row r="72" ht="20.25" customHeight="1"/>
    <row r="73" ht="20.25" customHeight="1"/>
    <row r="74" ht="20.25" customHeight="1"/>
    <row r="75" ht="20.25" customHeight="1"/>
  </sheetData>
  <mergeCells count="20">
    <mergeCell ref="A61:E61"/>
    <mergeCell ref="A39:D39"/>
    <mergeCell ref="A40:A56"/>
    <mergeCell ref="B40:B55"/>
    <mergeCell ref="B56:D56"/>
    <mergeCell ref="A57:D57"/>
    <mergeCell ref="A58:D58"/>
    <mergeCell ref="A5:A18"/>
    <mergeCell ref="B5:B17"/>
    <mergeCell ref="B18:D18"/>
    <mergeCell ref="A19:A38"/>
    <mergeCell ref="B19:B37"/>
    <mergeCell ref="C24:C25"/>
    <mergeCell ref="B38:D38"/>
    <mergeCell ref="A1:E1"/>
    <mergeCell ref="A3:A4"/>
    <mergeCell ref="B3:B4"/>
    <mergeCell ref="C3:C4"/>
    <mergeCell ref="D3:D4"/>
    <mergeCell ref="E3:E4"/>
  </mergeCells>
  <phoneticPr fontId="3" type="noConversion"/>
  <printOptions horizontalCentered="1"/>
  <pageMargins left="0.74803149606299213" right="0.19685039370078741" top="0.23622047244094491" bottom="0.27559055118110237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Informacja o wydatkach</vt:lpstr>
      <vt:lpstr>Informacja o dochodach</vt:lpstr>
      <vt:lpstr>Struktura należności</vt:lpstr>
      <vt:lpstr>Struktura zobowiązań</vt:lpstr>
    </vt:vector>
  </TitlesOfParts>
  <Company>Starostwo Powiatowe w Gryfinie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A_LAK</dc:creator>
  <cp:lastModifiedBy>wlidwin</cp:lastModifiedBy>
  <cp:lastPrinted>2015-08-06T06:45:11Z</cp:lastPrinted>
  <dcterms:created xsi:type="dcterms:W3CDTF">2010-05-11T12:56:32Z</dcterms:created>
  <dcterms:modified xsi:type="dcterms:W3CDTF">2015-08-19T06:18:42Z</dcterms:modified>
</cp:coreProperties>
</file>