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9440" windowHeight="13275" activeTab="1"/>
  </bookViews>
  <sheets>
    <sheet name="Wydatki" sheetId="1" r:id="rId1"/>
    <sheet name="dochody" sheetId="2" r:id="rId2"/>
  </sheets>
  <definedNames>
    <definedName name="_xlnm.Print_Area" localSheetId="0">Wydatki!$A$1:$E$91</definedName>
  </definedNames>
  <calcPr calcId="125725"/>
  <fileRecoveryPr repairLoad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2"/>
  <c r="G21" s="1"/>
  <c r="E21"/>
  <c r="G20"/>
  <c r="G18"/>
  <c r="F17"/>
  <c r="G17" s="1"/>
  <c r="E17"/>
  <c r="G16"/>
  <c r="F11"/>
  <c r="G11" s="1"/>
  <c r="E11"/>
  <c r="G10"/>
  <c r="F9"/>
  <c r="G9" s="1"/>
  <c r="E9"/>
  <c r="E22" s="1"/>
  <c r="G8"/>
  <c r="G7"/>
  <c r="F6"/>
  <c r="F22" s="1"/>
  <c r="G22" s="1"/>
  <c r="G5"/>
  <c r="G6" l="1"/>
  <c r="C48" i="1"/>
  <c r="C55" s="1"/>
  <c r="C46"/>
  <c r="C34" s="1"/>
  <c r="D38"/>
  <c r="D35" s="1"/>
  <c r="D46" s="1"/>
  <c r="D34" s="1"/>
  <c r="D64"/>
  <c r="D67" s="1"/>
  <c r="D63" s="1"/>
  <c r="C64"/>
  <c r="C67" s="1"/>
  <c r="C63" s="1"/>
  <c r="D57"/>
  <c r="D62" s="1"/>
  <c r="D56" s="1"/>
  <c r="C57"/>
  <c r="C62" s="1"/>
  <c r="C56" s="1"/>
  <c r="D48"/>
  <c r="D55" s="1"/>
  <c r="D13"/>
  <c r="D20" s="1"/>
  <c r="D28"/>
  <c r="D32" s="1"/>
  <c r="D27" s="1"/>
  <c r="C28"/>
  <c r="C32" s="1"/>
  <c r="C27" s="1"/>
  <c r="D26"/>
  <c r="D21" s="1"/>
  <c r="C26"/>
  <c r="C21" s="1"/>
  <c r="D22"/>
  <c r="C22"/>
  <c r="C20"/>
  <c r="C8" s="1"/>
  <c r="D47" l="1"/>
  <c r="D33" s="1"/>
  <c r="C47"/>
  <c r="C33" s="1"/>
  <c r="D8"/>
  <c r="D6"/>
  <c r="D5" s="1"/>
  <c r="C6"/>
  <c r="C5" s="1"/>
</calcChain>
</file>

<file path=xl/sharedStrings.xml><?xml version="1.0" encoding="utf-8"?>
<sst xmlns="http://schemas.openxmlformats.org/spreadsheetml/2006/main" count="190" uniqueCount="119">
  <si>
    <t>Plan</t>
  </si>
  <si>
    <t>Wykonanie</t>
  </si>
  <si>
    <t>Uwagi</t>
  </si>
  <si>
    <t>Wydatki bieżące, w tym:</t>
  </si>
  <si>
    <t>świadczenia na rzecz osób fizycznych</t>
  </si>
  <si>
    <t>wynagrodzenia</t>
  </si>
  <si>
    <t>pochodne od wynagrodzeń</t>
  </si>
  <si>
    <t>media, w tym:</t>
  </si>
  <si>
    <t>X</t>
  </si>
  <si>
    <t>gaz</t>
  </si>
  <si>
    <t>energia elektryczna</t>
  </si>
  <si>
    <t>olej opałowy</t>
  </si>
  <si>
    <t xml:space="preserve">woda </t>
  </si>
  <si>
    <t>ścieki</t>
  </si>
  <si>
    <t>pozostałe wydatki bieżące</t>
  </si>
  <si>
    <t>Wydatki inwestycyjne</t>
  </si>
  <si>
    <t>RAZEM</t>
  </si>
  <si>
    <t>Pozostałe wskaźniki</t>
  </si>
  <si>
    <t>liczba orzeczeń Zespołu do spraw orzekania o niepełnosprawność</t>
  </si>
  <si>
    <t>liczba wychowanków poza powiatem                 (z podziałem na placówki opiekuńczo-wychowawcze i rodziny zastępcze)</t>
  </si>
  <si>
    <t>liczba rodzin zastępczych w podziale na ich rodzaj</t>
  </si>
  <si>
    <t>liczba dzieci w rodzinach zastępczych</t>
  </si>
  <si>
    <t xml:space="preserve">liczba osób, podmiotów objętych projektem </t>
  </si>
  <si>
    <t>założenia projektu</t>
  </si>
  <si>
    <t>całkowita wartość projektu</t>
  </si>
  <si>
    <t>stopień zaawansowania</t>
  </si>
  <si>
    <t>osiągnięte efekty</t>
  </si>
  <si>
    <t>przewidziane efekty w dalszej realizacji projektu</t>
  </si>
  <si>
    <t xml:space="preserve">Stan zatrudnienia </t>
  </si>
  <si>
    <t>Pracownicy</t>
  </si>
  <si>
    <t>liczba stanowisk</t>
  </si>
  <si>
    <t>liczba etatów</t>
  </si>
  <si>
    <t>Merytoryczni</t>
  </si>
  <si>
    <t>Administracja</t>
  </si>
  <si>
    <t>Obsługa</t>
  </si>
  <si>
    <t xml:space="preserve">*zadania finansowane środkami z zewnątrz (programy unijne, dofinansowanie z PFRON itd.) należy wyodrębnić podając przy dziale i rozdziale nazwę projektu </t>
  </si>
  <si>
    <t>dział 852, rozdział 85205</t>
  </si>
  <si>
    <t xml:space="preserve">Powiatowe Centrum Pomocy Rodzinie w Gryfinie - 30.06.2017 r. </t>
  </si>
  <si>
    <t>W ramach programu korekcyjnego dla sprawców przemocy w pierwszej edycji wydatkowano środki na przeprowadzenie warsztatów przez psychologa, zakup wyżywienia oraz obsługę programu</t>
  </si>
  <si>
    <t>dział 852, rozdział 85218</t>
  </si>
  <si>
    <t>Liczba orzeczeń: dla osób dorosłych - 529, dla dzieci -79</t>
  </si>
  <si>
    <t xml:space="preserve">Liczba wychowanków w placówkach poza powiatem - 4 osoby. Liczba  wychowanków
w rodzinach zastępczych poza powiatem -16 osób. </t>
  </si>
  <si>
    <t>Rodziny niezawodowe - 25,  Rodziny zawodowe  - 3, Rodziny spokrewnione -72, Rodzinne Domy Dziecka - 2</t>
  </si>
  <si>
    <t>Opłaty za media dotyczą utrzymania mieszkań chronionych w Chojnie oraz w Gryfinie</t>
  </si>
  <si>
    <t>dział 852, rozdział 85220</t>
  </si>
  <si>
    <t>Wydatki dotyczą opłat za wynajem pomieszczeń w ramach interwencji kryzysowej (niebieski pokój) oraz odpisu na ZFŚS</t>
  </si>
  <si>
    <t>odprawa emerytalna - 40 740,00 zł</t>
  </si>
  <si>
    <t>dział 853, rozdział 85321</t>
  </si>
  <si>
    <t>Wydatki dotyczą: opłat pocztowych, odpisu na ZFŚS Powiatowego Zespołu do Spraw Orzekania o Niepełnosprawności</t>
  </si>
  <si>
    <t>Wydatki dotyczą opłat utrzymania Ośrodka Informacji Osób Niepełnosprawnych w Chojnie</t>
  </si>
  <si>
    <t>Wydatki dotyczą: opłat za usługi telefoniczne i internet - 557,78 zł, odpisu na ZFŚS - 1 685,91 zł, ogłoszenie prasowe, utrzymania Ośrodka Informacji Osób Niepełnosprawnych w Chojnie (sprzątanie, śmieci, monitorowanie obiektu) - 193,75 zł, zakupu materiałów, środków czystości - 4 209,83 zł oraz realizacji programu "Aktywny Samorząd" - dofinansowanie do  uzyskania wykształcenia na poziomie wyższym - 92 830,80 zł</t>
  </si>
  <si>
    <t>dział 855, rozdział 85508</t>
  </si>
  <si>
    <t>nagrody jubileuszowe - 6 600,00 zł</t>
  </si>
  <si>
    <t>Wydatki obejmują świadczenia społeczne i dotyczą wypłaconych świadczeń na pomoc miesięczną, kontynuowanie nauki dla dzieci w rodzinach zastępczych</t>
  </si>
  <si>
    <t>dział 855, rozdział 85510</t>
  </si>
  <si>
    <t>Wydatki dotyczą wypłaconych świadczeń pienięznych na kontynuowanie nauki przez wychowanków placówek opiekuńczo - wychowawczych</t>
  </si>
  <si>
    <t>Załącznik do uchwały nr XXIV/180/2013
Rady Powiatu w Gryfinie z dnia 23.05.2013 r.</t>
  </si>
  <si>
    <t xml:space="preserve">dział 853, rozdział 85395 </t>
  </si>
  <si>
    <t>dział 853, rozdział 85395
projekt Aktywna integracja w powiecie gryfińskim</t>
  </si>
  <si>
    <t>wynagrodzenia - środki z budżetu środków europejskich</t>
  </si>
  <si>
    <t>wynagrodzenia - dotacja celowa z budżetu państwa</t>
  </si>
  <si>
    <t>pochodne od wynagrodzeń - środki z budżetu środków europejskich</t>
  </si>
  <si>
    <t>pozostałe wydatki bieżące - środki z budżetu środków europejskich</t>
  </si>
  <si>
    <t>pochodne od wynagrodzeń - dotacja celowa z budżetu państwa</t>
  </si>
  <si>
    <t>pozostałe wydatki bieżące - dotacja celowa z budżetu państwa</t>
  </si>
  <si>
    <t>RAZEM dział 853, rozdział 85395</t>
  </si>
  <si>
    <t xml:space="preserve">Wydatki dotyczą projektu Aktywna Integracja w powiecie gryfińskim nr RPZP.07.01.00-32-K420/17. Działanie 7.1 Programy na rzecz integracji osób i rodzin zagrożonych ubóstwem i/lub wykluczeniem społecznym. Realizacja projektu nastąpi od 01.10.2017 r. </t>
  </si>
  <si>
    <t>Wydatki dotyczą delegacji specjalistów pracy z rodziną - 4 832,08 zł, pomocy rzeczowej na zagospodarowanie - 3 000,00 zł, porozumień między powiatami dotyczących umieszczenia dzieci w rodzinach zastępczych w innych powiatach - 84 625,52 zł oraz odpis na ZFŚS - 
5 503,93 zł</t>
  </si>
  <si>
    <t>Wydatki dotyczą porozumień między powiatami z tytułu umieszczenia wychowanków w placówkach opiekuńczo - wychowawczych w innych powiatach - 72 000,00 oraz pomoc na zagospodarowanie - 
7 900,00 zł</t>
  </si>
  <si>
    <t>39 osób</t>
  </si>
  <si>
    <t>Projektem objęte są osoby z zaburzeniami ruchu oraz percepcji wzrokowej</t>
  </si>
  <si>
    <t>Celem głównym projektu jest wyeliminowanie lub zmniejszenie barier ogranizacjących uczestnictwo beneficjentów w życiu społecznym, zawodowym i dostępie do edukacji</t>
  </si>
  <si>
    <t>Zrealizowano 39 wniosków, które umożliwiły dofinansowanie do uzyskania wykształcenia na poziomie wyższym</t>
  </si>
  <si>
    <t>W dalszej realizacji projektu przewidziano pomoc w uzyskaniu wykształcenia na poziomie wyższym oraz pomoc w zakupie sprzetu elektronicznego lub jego elementów oraz oprogramowania</t>
  </si>
  <si>
    <t>Realizacja projektu nastąpi od 1 października 2017 r.</t>
  </si>
  <si>
    <t>Efektem wdrożenia projektu będzie objęcie wsparciem ok. 90 osób, w tym osoby przebywające w pieczy zastępczej, opuszczające pieczę zastępczą i osoby niepełnosprawne. Beneficjenci projektu będą objęci działaniami o charakterze społecznym, edukacyjnym i zawodowym, będą mieli możliwość uzyskania kursów: prawa jazdy, zawodowych i wg indywidualnych potrzeb. Zakładanym efektem realizacji projektu będize uzyskanie pracy przez osoby niepełnosprawne w nowotworzonym ZAZ-ie.</t>
  </si>
  <si>
    <t>Przewidzianych do objęcia wsparciem jest ok. 90 osób - realizacja projektu nastąpi od 1 października 2017 r.</t>
  </si>
  <si>
    <t>Aktywna integracja osób zagrożonych ubóstwem i/lub wykluczeniem społecznym zwiększająca ich zatrudnienie</t>
  </si>
  <si>
    <t xml:space="preserve">Projekty zewnętrzne "Aktywny samorząd" </t>
  </si>
  <si>
    <t>Projekty zewnętrzne "Aktywna Integracja w powiecie gryfińskim" nr RPZP.07.01.00-32-K420/17</t>
  </si>
  <si>
    <t>Zrealizowano 39 wniosków co stanowi 54,44% wartości projektu. W dalszych miesiącach realizowane będą dofinansowania do zakupu sprzętu elektronicznego, pomoc w utrzymaniu aktywności zawodowej poprzez zapewnienie opieki dla osoby zależnej.</t>
  </si>
  <si>
    <t>Wydatki dotyczą opłat: za telefony stacjonarne, komórkowe i internet - 4 436,04 zł, za usługi pocztowe - 20 290,50 zł, podróże służbowe -1 182,16 zł, odpis na ZFŚS - 12 163,78 zł, zakup art. biurowych - 3 238,00, zakup środków czystości - 749,23 zł, opłat za badania lekarskie - 150,00 zł, szkolenia pracowników - 2 572,82 zł, usługi prawne -9 500,00 zł, czynsz - 3 674,02 zł, mat. do bieżących remontów mieszkania chronionego i siedziby PCPR - 1 010,10 zł, zakup drobnego wyposażenia - 2 452,49 zł, zakup publikacji książkowej - 273,00 zł, za odbiór i zagospodarowanie odpadów komunalnych - 288,00 zł, pozostałe opłaty: serwisowanie drukarki, wykonanie pieczątek, ubezpieczenie, ogłoszenia prasowe, monitorowanie obiektu - 9 867,55 zł.</t>
  </si>
  <si>
    <t xml:space="preserve">                 Zestawienie dochodów Powiatowego Centrum Pomocy Rodzinie w Gryfinie na dzień 30.06.2017 r.</t>
  </si>
  <si>
    <t>Dział</t>
  </si>
  <si>
    <t>Rozdział</t>
  </si>
  <si>
    <t>§</t>
  </si>
  <si>
    <t xml:space="preserve">Nazwa podziałki klasyfikacji  budżetowej </t>
  </si>
  <si>
    <t>Plan dochodów
 w zł</t>
  </si>
  <si>
    <t>Wykonanie na  30.06.2017 r. 
w zł</t>
  </si>
  <si>
    <t>% wykonania</t>
  </si>
  <si>
    <t>0920</t>
  </si>
  <si>
    <t xml:space="preserve">Wpływy z pozostałych odsetek </t>
  </si>
  <si>
    <t>razem</t>
  </si>
  <si>
    <t>0830</t>
  </si>
  <si>
    <t>Wpływy z usług</t>
  </si>
  <si>
    <t>2900</t>
  </si>
  <si>
    <t>Wpływy z wpłat gmin i powiatów na rzecz innych jednostek samorządu terytorialnego oraz związków gmin, związków powiatowo- gminnych lub związków powiatów na dofinansowanie zadań bieżących</t>
  </si>
  <si>
    <t>0970</t>
  </si>
  <si>
    <t xml:space="preserve">Wpływy z różnych dochodów </t>
  </si>
  <si>
    <t>0640</t>
  </si>
  <si>
    <t>Wpływy z tytułu kosztów egzekucyjnych, opłaty komorniczej i kosztów upomnień</t>
  </si>
  <si>
    <t>-</t>
  </si>
  <si>
    <t>0690</t>
  </si>
  <si>
    <t>Wpływy z różnych opłat</t>
  </si>
  <si>
    <t>Wpływy z pozostałych odsetek</t>
  </si>
  <si>
    <t>0940</t>
  </si>
  <si>
    <t>Wpływy z rozliczeń/zwrotów z lat ubiegłych</t>
  </si>
  <si>
    <t>OGÓŁEM</t>
  </si>
  <si>
    <t>Opisowa część wykonania dochodów:</t>
  </si>
  <si>
    <t xml:space="preserve">1. </t>
  </si>
  <si>
    <t>Dochody w dziale 758 rozdziale 75814  w kwocie 1 801,78 zł dotyczą otrzymanych odsetek od środków zgromadzonych na rachunku bankowym.</t>
  </si>
  <si>
    <t>2.</t>
  </si>
  <si>
    <t>Dochody w dziale 852, rozdziale 85202 w kwocie 1 188 922,15 zł dotyczą uzyskanych dochodów z tytułu  odpłatności mieszkańców Domu Pomocy Społecznej w Moryniu za pobyt zgodnie z umową nr PCPR.MB.0131-01/2015</t>
  </si>
  <si>
    <t>3.</t>
  </si>
  <si>
    <t>Dochody w dziale 853, rozdziale 85324 w kwocie19 235,00 zł dotyczą otrzymanych dochodów z tytułu obsługi zadań realizowanych dla Państwowego Funduszu Rehabilitacji Osób Niepełnosprawnych przez PCPR w Gryfinie.</t>
  </si>
  <si>
    <t>4.</t>
  </si>
  <si>
    <t>Dochody w dziale 855, rozdziale 85508 w kwocie 276 290,32 zł dotyczą uzyskanych dochodów z tytułu odpłatności rodziców za umieszczenie dzieci 
w rodzinach zastępczych, z tytułu zawartych porozumień między powiatami dotyczących zwrotu kosztów utrzymania dzieci w rodzinach zastępczych z innych powiatów oraz z tytułu pozostałych odsetek i kosztów upomnień.</t>
  </si>
  <si>
    <t>5.</t>
  </si>
  <si>
    <t>Dochody w dziale 855, rozdziale 85510 w kwocie 612 563,70 zł dotyczą uzyskanych dochodów za odpłatność wychowanków przebywających
w mieszkaniach chronionych oraz  otrzymaną odpłatność od rodziców dzieci przebywających w placówce opiekuńczo-wychowawczej i z tytułu zawartych porozumień między powiatami dotyczących zwrotu kosztów za umieszczenia wychowanków w placówkach opiekuńczo-wychowawczych 
z innych powiatów.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</si>
</sst>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#,##0.00\ &quot;zł&quot;"/>
  </numFmts>
  <fonts count="7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0" fillId="0" borderId="0" xfId="0" applyAlignment="1"/>
    <xf numFmtId="0" fontId="4" fillId="0" borderId="4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2" borderId="4" xfId="0" applyFill="1" applyBorder="1" applyAlignment="1">
      <alignment wrapText="1"/>
    </xf>
    <xf numFmtId="0" fontId="5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vertical="top" wrapText="1"/>
    </xf>
    <xf numFmtId="0" fontId="0" fillId="0" borderId="6" xfId="0" applyBorder="1"/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4" fillId="3" borderId="2" xfId="0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left" wrapText="1"/>
    </xf>
    <xf numFmtId="0" fontId="4" fillId="3" borderId="4" xfId="0" applyFont="1" applyFill="1" applyBorder="1" applyAlignment="1">
      <alignment wrapText="1"/>
    </xf>
    <xf numFmtId="0" fontId="4" fillId="2" borderId="4" xfId="0" applyFont="1" applyFill="1" applyBorder="1" applyAlignment="1">
      <alignment wrapText="1"/>
    </xf>
    <xf numFmtId="0" fontId="0" fillId="2" borderId="4" xfId="0" applyFill="1" applyBorder="1"/>
    <xf numFmtId="0" fontId="5" fillId="0" borderId="4" xfId="0" applyFont="1" applyBorder="1"/>
    <xf numFmtId="0" fontId="0" fillId="0" borderId="4" xfId="0" applyBorder="1"/>
    <xf numFmtId="0" fontId="0" fillId="0" borderId="0" xfId="0" applyBorder="1" applyAlignment="1">
      <alignment horizontal="center"/>
    </xf>
    <xf numFmtId="4" fontId="0" fillId="2" borderId="4" xfId="0" applyNumberFormat="1" applyFill="1" applyBorder="1" applyAlignment="1">
      <alignment wrapText="1"/>
    </xf>
    <xf numFmtId="4" fontId="5" fillId="0" borderId="4" xfId="0" applyNumberFormat="1" applyFont="1" applyBorder="1" applyAlignment="1">
      <alignment wrapText="1"/>
    </xf>
    <xf numFmtId="4" fontId="0" fillId="0" borderId="4" xfId="0" applyNumberFormat="1" applyBorder="1" applyAlignment="1">
      <alignment horizontal="center" wrapText="1"/>
    </xf>
    <xf numFmtId="4" fontId="0" fillId="0" borderId="4" xfId="0" applyNumberFormat="1" applyBorder="1" applyAlignment="1">
      <alignment wrapText="1"/>
    </xf>
    <xf numFmtId="4" fontId="4" fillId="3" borderId="4" xfId="0" applyNumberFormat="1" applyFont="1" applyFill="1" applyBorder="1" applyAlignment="1">
      <alignment wrapText="1"/>
    </xf>
    <xf numFmtId="4" fontId="4" fillId="2" borderId="8" xfId="0" applyNumberFormat="1" applyFont="1" applyFill="1" applyBorder="1" applyAlignment="1">
      <alignment wrapText="1"/>
    </xf>
    <xf numFmtId="4" fontId="4" fillId="2" borderId="3" xfId="0" applyNumberFormat="1" applyFont="1" applyFill="1" applyBorder="1" applyAlignment="1">
      <alignment wrapText="1"/>
    </xf>
    <xf numFmtId="0" fontId="2" fillId="0" borderId="4" xfId="0" applyFont="1" applyBorder="1" applyAlignment="1">
      <alignment wrapText="1"/>
    </xf>
    <xf numFmtId="4" fontId="0" fillId="0" borderId="4" xfId="0" applyNumberFormat="1" applyBorder="1" applyAlignment="1">
      <alignment horizontal="right" vertical="center" wrapText="1"/>
    </xf>
    <xf numFmtId="4" fontId="0" fillId="0" borderId="4" xfId="0" applyNumberForma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4" fontId="0" fillId="0" borderId="0" xfId="0" applyNumberFormat="1" applyBorder="1" applyAlignment="1">
      <alignment wrapText="1"/>
    </xf>
    <xf numFmtId="4" fontId="0" fillId="0" borderId="4" xfId="0" applyNumberFormat="1" applyBorder="1" applyAlignment="1">
      <alignment horizontal="center" vertical="center" wrapText="1"/>
    </xf>
    <xf numFmtId="0" fontId="0" fillId="0" borderId="4" xfId="0" applyFill="1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2" borderId="4" xfId="0" applyFont="1" applyFill="1" applyBorder="1" applyAlignment="1">
      <alignment wrapText="1"/>
    </xf>
    <xf numFmtId="0" fontId="2" fillId="0" borderId="5" xfId="0" applyFont="1" applyBorder="1" applyAlignment="1">
      <alignment vertical="center" wrapText="1"/>
    </xf>
    <xf numFmtId="4" fontId="6" fillId="2" borderId="4" xfId="0" applyNumberFormat="1" applyFont="1" applyFill="1" applyBorder="1" applyAlignment="1">
      <alignment wrapText="1"/>
    </xf>
    <xf numFmtId="0" fontId="0" fillId="0" borderId="4" xfId="0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164" fontId="0" fillId="0" borderId="2" xfId="0" applyNumberFormat="1" applyBorder="1" applyAlignment="1">
      <alignment horizontal="center" wrapText="1"/>
    </xf>
    <xf numFmtId="164" fontId="0" fillId="0" borderId="8" xfId="0" applyNumberFormat="1" applyBorder="1" applyAlignment="1">
      <alignment horizontal="center" wrapText="1"/>
    </xf>
    <xf numFmtId="164" fontId="0" fillId="0" borderId="3" xfId="0" applyNumberFormat="1" applyBorder="1" applyAlignment="1">
      <alignment horizontal="center" wrapText="1"/>
    </xf>
    <xf numFmtId="10" fontId="0" fillId="0" borderId="2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4" fillId="2" borderId="2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wrapText="1"/>
    </xf>
    <xf numFmtId="3" fontId="0" fillId="0" borderId="3" xfId="0" applyNumberFormat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1" fillId="0" borderId="0" xfId="1"/>
    <xf numFmtId="0" fontId="1" fillId="0" borderId="4" xfId="1" applyBorder="1"/>
    <xf numFmtId="0" fontId="1" fillId="0" borderId="4" xfId="1" applyBorder="1" applyAlignment="1">
      <alignment wrapText="1"/>
    </xf>
    <xf numFmtId="43" fontId="1" fillId="0" borderId="4" xfId="1" applyNumberFormat="1" applyBorder="1"/>
    <xf numFmtId="0" fontId="1" fillId="0" borderId="0" xfId="1" applyAlignment="1">
      <alignment horizontal="left"/>
    </xf>
    <xf numFmtId="0" fontId="1" fillId="0" borderId="0" xfId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96"/>
  <sheetViews>
    <sheetView topLeftCell="A16" zoomScaleNormal="100" workbookViewId="0">
      <selection activeCell="I47" sqref="I47"/>
    </sheetView>
  </sheetViews>
  <sheetFormatPr defaultRowHeight="12.75"/>
  <cols>
    <col min="1" max="1" width="24" customWidth="1"/>
    <col min="2" max="2" width="13.28515625" customWidth="1"/>
    <col min="3" max="3" width="13.85546875" customWidth="1"/>
    <col min="4" max="4" width="14.42578125" customWidth="1"/>
    <col min="5" max="5" width="45" customWidth="1"/>
    <col min="6" max="6" width="10.140625" bestFit="1" customWidth="1"/>
    <col min="9" max="9" width="9.7109375" bestFit="1" customWidth="1"/>
    <col min="257" max="257" width="24" customWidth="1"/>
    <col min="258" max="258" width="13.28515625" customWidth="1"/>
    <col min="259" max="259" width="13.85546875" customWidth="1"/>
    <col min="260" max="260" width="14.42578125" customWidth="1"/>
    <col min="261" max="261" width="31.7109375" customWidth="1"/>
    <col min="513" max="513" width="24" customWidth="1"/>
    <col min="514" max="514" width="13.28515625" customWidth="1"/>
    <col min="515" max="515" width="13.85546875" customWidth="1"/>
    <col min="516" max="516" width="14.42578125" customWidth="1"/>
    <col min="517" max="517" width="31.7109375" customWidth="1"/>
    <col min="769" max="769" width="24" customWidth="1"/>
    <col min="770" max="770" width="13.28515625" customWidth="1"/>
    <col min="771" max="771" width="13.85546875" customWidth="1"/>
    <col min="772" max="772" width="14.42578125" customWidth="1"/>
    <col min="773" max="773" width="31.7109375" customWidth="1"/>
    <col min="1025" max="1025" width="24" customWidth="1"/>
    <col min="1026" max="1026" width="13.28515625" customWidth="1"/>
    <col min="1027" max="1027" width="13.85546875" customWidth="1"/>
    <col min="1028" max="1028" width="14.42578125" customWidth="1"/>
    <col min="1029" max="1029" width="31.7109375" customWidth="1"/>
    <col min="1281" max="1281" width="24" customWidth="1"/>
    <col min="1282" max="1282" width="13.28515625" customWidth="1"/>
    <col min="1283" max="1283" width="13.85546875" customWidth="1"/>
    <col min="1284" max="1284" width="14.42578125" customWidth="1"/>
    <col min="1285" max="1285" width="31.7109375" customWidth="1"/>
    <col min="1537" max="1537" width="24" customWidth="1"/>
    <col min="1538" max="1538" width="13.28515625" customWidth="1"/>
    <col min="1539" max="1539" width="13.85546875" customWidth="1"/>
    <col min="1540" max="1540" width="14.42578125" customWidth="1"/>
    <col min="1541" max="1541" width="31.7109375" customWidth="1"/>
    <col min="1793" max="1793" width="24" customWidth="1"/>
    <col min="1794" max="1794" width="13.28515625" customWidth="1"/>
    <col min="1795" max="1795" width="13.85546875" customWidth="1"/>
    <col min="1796" max="1796" width="14.42578125" customWidth="1"/>
    <col min="1797" max="1797" width="31.7109375" customWidth="1"/>
    <col min="2049" max="2049" width="24" customWidth="1"/>
    <col min="2050" max="2050" width="13.28515625" customWidth="1"/>
    <col min="2051" max="2051" width="13.85546875" customWidth="1"/>
    <col min="2052" max="2052" width="14.42578125" customWidth="1"/>
    <col min="2053" max="2053" width="31.7109375" customWidth="1"/>
    <col min="2305" max="2305" width="24" customWidth="1"/>
    <col min="2306" max="2306" width="13.28515625" customWidth="1"/>
    <col min="2307" max="2307" width="13.85546875" customWidth="1"/>
    <col min="2308" max="2308" width="14.42578125" customWidth="1"/>
    <col min="2309" max="2309" width="31.7109375" customWidth="1"/>
    <col min="2561" max="2561" width="24" customWidth="1"/>
    <col min="2562" max="2562" width="13.28515625" customWidth="1"/>
    <col min="2563" max="2563" width="13.85546875" customWidth="1"/>
    <col min="2564" max="2564" width="14.42578125" customWidth="1"/>
    <col min="2565" max="2565" width="31.7109375" customWidth="1"/>
    <col min="2817" max="2817" width="24" customWidth="1"/>
    <col min="2818" max="2818" width="13.28515625" customWidth="1"/>
    <col min="2819" max="2819" width="13.85546875" customWidth="1"/>
    <col min="2820" max="2820" width="14.42578125" customWidth="1"/>
    <col min="2821" max="2821" width="31.7109375" customWidth="1"/>
    <col min="3073" max="3073" width="24" customWidth="1"/>
    <col min="3074" max="3074" width="13.28515625" customWidth="1"/>
    <col min="3075" max="3075" width="13.85546875" customWidth="1"/>
    <col min="3076" max="3076" width="14.42578125" customWidth="1"/>
    <col min="3077" max="3077" width="31.7109375" customWidth="1"/>
    <col min="3329" max="3329" width="24" customWidth="1"/>
    <col min="3330" max="3330" width="13.28515625" customWidth="1"/>
    <col min="3331" max="3331" width="13.85546875" customWidth="1"/>
    <col min="3332" max="3332" width="14.42578125" customWidth="1"/>
    <col min="3333" max="3333" width="31.7109375" customWidth="1"/>
    <col min="3585" max="3585" width="24" customWidth="1"/>
    <col min="3586" max="3586" width="13.28515625" customWidth="1"/>
    <col min="3587" max="3587" width="13.85546875" customWidth="1"/>
    <col min="3588" max="3588" width="14.42578125" customWidth="1"/>
    <col min="3589" max="3589" width="31.7109375" customWidth="1"/>
    <col min="3841" max="3841" width="24" customWidth="1"/>
    <col min="3842" max="3842" width="13.28515625" customWidth="1"/>
    <col min="3843" max="3843" width="13.85546875" customWidth="1"/>
    <col min="3844" max="3844" width="14.42578125" customWidth="1"/>
    <col min="3845" max="3845" width="31.7109375" customWidth="1"/>
    <col min="4097" max="4097" width="24" customWidth="1"/>
    <col min="4098" max="4098" width="13.28515625" customWidth="1"/>
    <col min="4099" max="4099" width="13.85546875" customWidth="1"/>
    <col min="4100" max="4100" width="14.42578125" customWidth="1"/>
    <col min="4101" max="4101" width="31.7109375" customWidth="1"/>
    <col min="4353" max="4353" width="24" customWidth="1"/>
    <col min="4354" max="4354" width="13.28515625" customWidth="1"/>
    <col min="4355" max="4355" width="13.85546875" customWidth="1"/>
    <col min="4356" max="4356" width="14.42578125" customWidth="1"/>
    <col min="4357" max="4357" width="31.7109375" customWidth="1"/>
    <col min="4609" max="4609" width="24" customWidth="1"/>
    <col min="4610" max="4610" width="13.28515625" customWidth="1"/>
    <col min="4611" max="4611" width="13.85546875" customWidth="1"/>
    <col min="4612" max="4612" width="14.42578125" customWidth="1"/>
    <col min="4613" max="4613" width="31.7109375" customWidth="1"/>
    <col min="4865" max="4865" width="24" customWidth="1"/>
    <col min="4866" max="4866" width="13.28515625" customWidth="1"/>
    <col min="4867" max="4867" width="13.85546875" customWidth="1"/>
    <col min="4868" max="4868" width="14.42578125" customWidth="1"/>
    <col min="4869" max="4869" width="31.7109375" customWidth="1"/>
    <col min="5121" max="5121" width="24" customWidth="1"/>
    <col min="5122" max="5122" width="13.28515625" customWidth="1"/>
    <col min="5123" max="5123" width="13.85546875" customWidth="1"/>
    <col min="5124" max="5124" width="14.42578125" customWidth="1"/>
    <col min="5125" max="5125" width="31.7109375" customWidth="1"/>
    <col min="5377" max="5377" width="24" customWidth="1"/>
    <col min="5378" max="5378" width="13.28515625" customWidth="1"/>
    <col min="5379" max="5379" width="13.85546875" customWidth="1"/>
    <col min="5380" max="5380" width="14.42578125" customWidth="1"/>
    <col min="5381" max="5381" width="31.7109375" customWidth="1"/>
    <col min="5633" max="5633" width="24" customWidth="1"/>
    <col min="5634" max="5634" width="13.28515625" customWidth="1"/>
    <col min="5635" max="5635" width="13.85546875" customWidth="1"/>
    <col min="5636" max="5636" width="14.42578125" customWidth="1"/>
    <col min="5637" max="5637" width="31.7109375" customWidth="1"/>
    <col min="5889" max="5889" width="24" customWidth="1"/>
    <col min="5890" max="5890" width="13.28515625" customWidth="1"/>
    <col min="5891" max="5891" width="13.85546875" customWidth="1"/>
    <col min="5892" max="5892" width="14.42578125" customWidth="1"/>
    <col min="5893" max="5893" width="31.7109375" customWidth="1"/>
    <col min="6145" max="6145" width="24" customWidth="1"/>
    <col min="6146" max="6146" width="13.28515625" customWidth="1"/>
    <col min="6147" max="6147" width="13.85546875" customWidth="1"/>
    <col min="6148" max="6148" width="14.42578125" customWidth="1"/>
    <col min="6149" max="6149" width="31.7109375" customWidth="1"/>
    <col min="6401" max="6401" width="24" customWidth="1"/>
    <col min="6402" max="6402" width="13.28515625" customWidth="1"/>
    <col min="6403" max="6403" width="13.85546875" customWidth="1"/>
    <col min="6404" max="6404" width="14.42578125" customWidth="1"/>
    <col min="6405" max="6405" width="31.7109375" customWidth="1"/>
    <col min="6657" max="6657" width="24" customWidth="1"/>
    <col min="6658" max="6658" width="13.28515625" customWidth="1"/>
    <col min="6659" max="6659" width="13.85546875" customWidth="1"/>
    <col min="6660" max="6660" width="14.42578125" customWidth="1"/>
    <col min="6661" max="6661" width="31.7109375" customWidth="1"/>
    <col min="6913" max="6913" width="24" customWidth="1"/>
    <col min="6914" max="6914" width="13.28515625" customWidth="1"/>
    <col min="6915" max="6915" width="13.85546875" customWidth="1"/>
    <col min="6916" max="6916" width="14.42578125" customWidth="1"/>
    <col min="6917" max="6917" width="31.7109375" customWidth="1"/>
    <col min="7169" max="7169" width="24" customWidth="1"/>
    <col min="7170" max="7170" width="13.28515625" customWidth="1"/>
    <col min="7171" max="7171" width="13.85546875" customWidth="1"/>
    <col min="7172" max="7172" width="14.42578125" customWidth="1"/>
    <col min="7173" max="7173" width="31.7109375" customWidth="1"/>
    <col min="7425" max="7425" width="24" customWidth="1"/>
    <col min="7426" max="7426" width="13.28515625" customWidth="1"/>
    <col min="7427" max="7427" width="13.85546875" customWidth="1"/>
    <col min="7428" max="7428" width="14.42578125" customWidth="1"/>
    <col min="7429" max="7429" width="31.7109375" customWidth="1"/>
    <col min="7681" max="7681" width="24" customWidth="1"/>
    <col min="7682" max="7682" width="13.28515625" customWidth="1"/>
    <col min="7683" max="7683" width="13.85546875" customWidth="1"/>
    <col min="7684" max="7684" width="14.42578125" customWidth="1"/>
    <col min="7685" max="7685" width="31.7109375" customWidth="1"/>
    <col min="7937" max="7937" width="24" customWidth="1"/>
    <col min="7938" max="7938" width="13.28515625" customWidth="1"/>
    <col min="7939" max="7939" width="13.85546875" customWidth="1"/>
    <col min="7940" max="7940" width="14.42578125" customWidth="1"/>
    <col min="7941" max="7941" width="31.7109375" customWidth="1"/>
    <col min="8193" max="8193" width="24" customWidth="1"/>
    <col min="8194" max="8194" width="13.28515625" customWidth="1"/>
    <col min="8195" max="8195" width="13.85546875" customWidth="1"/>
    <col min="8196" max="8196" width="14.42578125" customWidth="1"/>
    <col min="8197" max="8197" width="31.7109375" customWidth="1"/>
    <col min="8449" max="8449" width="24" customWidth="1"/>
    <col min="8450" max="8450" width="13.28515625" customWidth="1"/>
    <col min="8451" max="8451" width="13.85546875" customWidth="1"/>
    <col min="8452" max="8452" width="14.42578125" customWidth="1"/>
    <col min="8453" max="8453" width="31.7109375" customWidth="1"/>
    <col min="8705" max="8705" width="24" customWidth="1"/>
    <col min="8706" max="8706" width="13.28515625" customWidth="1"/>
    <col min="8707" max="8707" width="13.85546875" customWidth="1"/>
    <col min="8708" max="8708" width="14.42578125" customWidth="1"/>
    <col min="8709" max="8709" width="31.7109375" customWidth="1"/>
    <col min="8961" max="8961" width="24" customWidth="1"/>
    <col min="8962" max="8962" width="13.28515625" customWidth="1"/>
    <col min="8963" max="8963" width="13.85546875" customWidth="1"/>
    <col min="8964" max="8964" width="14.42578125" customWidth="1"/>
    <col min="8965" max="8965" width="31.7109375" customWidth="1"/>
    <col min="9217" max="9217" width="24" customWidth="1"/>
    <col min="9218" max="9218" width="13.28515625" customWidth="1"/>
    <col min="9219" max="9219" width="13.85546875" customWidth="1"/>
    <col min="9220" max="9220" width="14.42578125" customWidth="1"/>
    <col min="9221" max="9221" width="31.7109375" customWidth="1"/>
    <col min="9473" max="9473" width="24" customWidth="1"/>
    <col min="9474" max="9474" width="13.28515625" customWidth="1"/>
    <col min="9475" max="9475" width="13.85546875" customWidth="1"/>
    <col min="9476" max="9476" width="14.42578125" customWidth="1"/>
    <col min="9477" max="9477" width="31.7109375" customWidth="1"/>
    <col min="9729" max="9729" width="24" customWidth="1"/>
    <col min="9730" max="9730" width="13.28515625" customWidth="1"/>
    <col min="9731" max="9731" width="13.85546875" customWidth="1"/>
    <col min="9732" max="9732" width="14.42578125" customWidth="1"/>
    <col min="9733" max="9733" width="31.7109375" customWidth="1"/>
    <col min="9985" max="9985" width="24" customWidth="1"/>
    <col min="9986" max="9986" width="13.28515625" customWidth="1"/>
    <col min="9987" max="9987" width="13.85546875" customWidth="1"/>
    <col min="9988" max="9988" width="14.42578125" customWidth="1"/>
    <col min="9989" max="9989" width="31.7109375" customWidth="1"/>
    <col min="10241" max="10241" width="24" customWidth="1"/>
    <col min="10242" max="10242" width="13.28515625" customWidth="1"/>
    <col min="10243" max="10243" width="13.85546875" customWidth="1"/>
    <col min="10244" max="10244" width="14.42578125" customWidth="1"/>
    <col min="10245" max="10245" width="31.7109375" customWidth="1"/>
    <col min="10497" max="10497" width="24" customWidth="1"/>
    <col min="10498" max="10498" width="13.28515625" customWidth="1"/>
    <col min="10499" max="10499" width="13.85546875" customWidth="1"/>
    <col min="10500" max="10500" width="14.42578125" customWidth="1"/>
    <col min="10501" max="10501" width="31.7109375" customWidth="1"/>
    <col min="10753" max="10753" width="24" customWidth="1"/>
    <col min="10754" max="10754" width="13.28515625" customWidth="1"/>
    <col min="10755" max="10755" width="13.85546875" customWidth="1"/>
    <col min="10756" max="10756" width="14.42578125" customWidth="1"/>
    <col min="10757" max="10757" width="31.7109375" customWidth="1"/>
    <col min="11009" max="11009" width="24" customWidth="1"/>
    <col min="11010" max="11010" width="13.28515625" customWidth="1"/>
    <col min="11011" max="11011" width="13.85546875" customWidth="1"/>
    <col min="11012" max="11012" width="14.42578125" customWidth="1"/>
    <col min="11013" max="11013" width="31.7109375" customWidth="1"/>
    <col min="11265" max="11265" width="24" customWidth="1"/>
    <col min="11266" max="11266" width="13.28515625" customWidth="1"/>
    <col min="11267" max="11267" width="13.85546875" customWidth="1"/>
    <col min="11268" max="11268" width="14.42578125" customWidth="1"/>
    <col min="11269" max="11269" width="31.7109375" customWidth="1"/>
    <col min="11521" max="11521" width="24" customWidth="1"/>
    <col min="11522" max="11522" width="13.28515625" customWidth="1"/>
    <col min="11523" max="11523" width="13.85546875" customWidth="1"/>
    <col min="11524" max="11524" width="14.42578125" customWidth="1"/>
    <col min="11525" max="11525" width="31.7109375" customWidth="1"/>
    <col min="11777" max="11777" width="24" customWidth="1"/>
    <col min="11778" max="11778" width="13.28515625" customWidth="1"/>
    <col min="11779" max="11779" width="13.85546875" customWidth="1"/>
    <col min="11780" max="11780" width="14.42578125" customWidth="1"/>
    <col min="11781" max="11781" width="31.7109375" customWidth="1"/>
    <col min="12033" max="12033" width="24" customWidth="1"/>
    <col min="12034" max="12034" width="13.28515625" customWidth="1"/>
    <col min="12035" max="12035" width="13.85546875" customWidth="1"/>
    <col min="12036" max="12036" width="14.42578125" customWidth="1"/>
    <col min="12037" max="12037" width="31.7109375" customWidth="1"/>
    <col min="12289" max="12289" width="24" customWidth="1"/>
    <col min="12290" max="12290" width="13.28515625" customWidth="1"/>
    <col min="12291" max="12291" width="13.85546875" customWidth="1"/>
    <col min="12292" max="12292" width="14.42578125" customWidth="1"/>
    <col min="12293" max="12293" width="31.7109375" customWidth="1"/>
    <col min="12545" max="12545" width="24" customWidth="1"/>
    <col min="12546" max="12546" width="13.28515625" customWidth="1"/>
    <col min="12547" max="12547" width="13.85546875" customWidth="1"/>
    <col min="12548" max="12548" width="14.42578125" customWidth="1"/>
    <col min="12549" max="12549" width="31.7109375" customWidth="1"/>
    <col min="12801" max="12801" width="24" customWidth="1"/>
    <col min="12802" max="12802" width="13.28515625" customWidth="1"/>
    <col min="12803" max="12803" width="13.85546875" customWidth="1"/>
    <col min="12804" max="12804" width="14.42578125" customWidth="1"/>
    <col min="12805" max="12805" width="31.7109375" customWidth="1"/>
    <col min="13057" max="13057" width="24" customWidth="1"/>
    <col min="13058" max="13058" width="13.28515625" customWidth="1"/>
    <col min="13059" max="13059" width="13.85546875" customWidth="1"/>
    <col min="13060" max="13060" width="14.42578125" customWidth="1"/>
    <col min="13061" max="13061" width="31.7109375" customWidth="1"/>
    <col min="13313" max="13313" width="24" customWidth="1"/>
    <col min="13314" max="13314" width="13.28515625" customWidth="1"/>
    <col min="13315" max="13315" width="13.85546875" customWidth="1"/>
    <col min="13316" max="13316" width="14.42578125" customWidth="1"/>
    <col min="13317" max="13317" width="31.7109375" customWidth="1"/>
    <col min="13569" max="13569" width="24" customWidth="1"/>
    <col min="13570" max="13570" width="13.28515625" customWidth="1"/>
    <col min="13571" max="13571" width="13.85546875" customWidth="1"/>
    <col min="13572" max="13572" width="14.42578125" customWidth="1"/>
    <col min="13573" max="13573" width="31.7109375" customWidth="1"/>
    <col min="13825" max="13825" width="24" customWidth="1"/>
    <col min="13826" max="13826" width="13.28515625" customWidth="1"/>
    <col min="13827" max="13827" width="13.85546875" customWidth="1"/>
    <col min="13828" max="13828" width="14.42578125" customWidth="1"/>
    <col min="13829" max="13829" width="31.7109375" customWidth="1"/>
    <col min="14081" max="14081" width="24" customWidth="1"/>
    <col min="14082" max="14082" width="13.28515625" customWidth="1"/>
    <col min="14083" max="14083" width="13.85546875" customWidth="1"/>
    <col min="14084" max="14084" width="14.42578125" customWidth="1"/>
    <col min="14085" max="14085" width="31.7109375" customWidth="1"/>
    <col min="14337" max="14337" width="24" customWidth="1"/>
    <col min="14338" max="14338" width="13.28515625" customWidth="1"/>
    <col min="14339" max="14339" width="13.85546875" customWidth="1"/>
    <col min="14340" max="14340" width="14.42578125" customWidth="1"/>
    <col min="14341" max="14341" width="31.7109375" customWidth="1"/>
    <col min="14593" max="14593" width="24" customWidth="1"/>
    <col min="14594" max="14594" width="13.28515625" customWidth="1"/>
    <col min="14595" max="14595" width="13.85546875" customWidth="1"/>
    <col min="14596" max="14596" width="14.42578125" customWidth="1"/>
    <col min="14597" max="14597" width="31.7109375" customWidth="1"/>
    <col min="14849" max="14849" width="24" customWidth="1"/>
    <col min="14850" max="14850" width="13.28515625" customWidth="1"/>
    <col min="14851" max="14851" width="13.85546875" customWidth="1"/>
    <col min="14852" max="14852" width="14.42578125" customWidth="1"/>
    <col min="14853" max="14853" width="31.7109375" customWidth="1"/>
    <col min="15105" max="15105" width="24" customWidth="1"/>
    <col min="15106" max="15106" width="13.28515625" customWidth="1"/>
    <col min="15107" max="15107" width="13.85546875" customWidth="1"/>
    <col min="15108" max="15108" width="14.42578125" customWidth="1"/>
    <col min="15109" max="15109" width="31.7109375" customWidth="1"/>
    <col min="15361" max="15361" width="24" customWidth="1"/>
    <col min="15362" max="15362" width="13.28515625" customWidth="1"/>
    <col min="15363" max="15363" width="13.85546875" customWidth="1"/>
    <col min="15364" max="15364" width="14.42578125" customWidth="1"/>
    <col min="15365" max="15365" width="31.7109375" customWidth="1"/>
    <col min="15617" max="15617" width="24" customWidth="1"/>
    <col min="15618" max="15618" width="13.28515625" customWidth="1"/>
    <col min="15619" max="15619" width="13.85546875" customWidth="1"/>
    <col min="15620" max="15620" width="14.42578125" customWidth="1"/>
    <col min="15621" max="15621" width="31.7109375" customWidth="1"/>
    <col min="15873" max="15873" width="24" customWidth="1"/>
    <col min="15874" max="15874" width="13.28515625" customWidth="1"/>
    <col min="15875" max="15875" width="13.85546875" customWidth="1"/>
    <col min="15876" max="15876" width="14.42578125" customWidth="1"/>
    <col min="15877" max="15877" width="31.7109375" customWidth="1"/>
    <col min="16129" max="16129" width="24" customWidth="1"/>
    <col min="16130" max="16130" width="13.28515625" customWidth="1"/>
    <col min="16131" max="16131" width="13.85546875" customWidth="1"/>
    <col min="16132" max="16132" width="14.42578125" customWidth="1"/>
    <col min="16133" max="16133" width="31.7109375" customWidth="1"/>
  </cols>
  <sheetData>
    <row r="1" spans="1:13" ht="12.75" customHeight="1">
      <c r="D1" s="36"/>
      <c r="E1" s="63" t="s">
        <v>56</v>
      </c>
    </row>
    <row r="2" spans="1:13">
      <c r="D2" s="37"/>
      <c r="E2" s="63"/>
    </row>
    <row r="3" spans="1:13" ht="34.5" customHeight="1">
      <c r="A3" s="75" t="s">
        <v>37</v>
      </c>
      <c r="B3" s="75"/>
      <c r="C3" s="75"/>
      <c r="D3" s="75"/>
      <c r="E3" s="75"/>
      <c r="F3" s="1"/>
      <c r="G3" s="1"/>
      <c r="H3" s="1"/>
      <c r="I3" s="1"/>
      <c r="J3" s="1"/>
      <c r="K3" s="1"/>
      <c r="L3" s="1"/>
      <c r="M3" s="1"/>
    </row>
    <row r="4" spans="1:13">
      <c r="A4" s="76"/>
      <c r="B4" s="77"/>
      <c r="C4" s="2" t="s">
        <v>0</v>
      </c>
      <c r="D4" s="2" t="s">
        <v>1</v>
      </c>
      <c r="E4" s="2" t="s">
        <v>2</v>
      </c>
      <c r="F4" s="3"/>
      <c r="G4" s="3"/>
      <c r="H4" s="3"/>
      <c r="I4" s="3"/>
      <c r="J4" s="3"/>
      <c r="K4" s="3"/>
      <c r="L4" s="3"/>
      <c r="M4" s="4"/>
    </row>
    <row r="5" spans="1:13" ht="20.25" customHeight="1">
      <c r="A5" s="45" t="s">
        <v>36</v>
      </c>
      <c r="B5" s="47"/>
      <c r="C5" s="20">
        <f>C6</f>
        <v>16920</v>
      </c>
      <c r="D5" s="20">
        <f>D6</f>
        <v>7302.5</v>
      </c>
      <c r="E5" s="5"/>
      <c r="F5" s="3"/>
      <c r="G5" s="3"/>
      <c r="H5" s="3"/>
      <c r="I5" s="3"/>
      <c r="J5" s="3"/>
      <c r="K5" s="3"/>
      <c r="L5" s="3"/>
      <c r="M5" s="4"/>
    </row>
    <row r="6" spans="1:13">
      <c r="A6" s="64" t="s">
        <v>3</v>
      </c>
      <c r="B6" s="65"/>
      <c r="C6" s="21">
        <f>C7</f>
        <v>16920</v>
      </c>
      <c r="D6" s="21">
        <f>D7</f>
        <v>7302.5</v>
      </c>
      <c r="E6" s="6"/>
      <c r="F6" s="3"/>
      <c r="G6" s="3"/>
      <c r="H6" s="3"/>
      <c r="I6" s="3"/>
      <c r="J6" s="3"/>
      <c r="K6" s="3"/>
      <c r="L6" s="3"/>
      <c r="M6" s="4"/>
    </row>
    <row r="7" spans="1:13" ht="54.75" customHeight="1">
      <c r="A7" s="60" t="s">
        <v>14</v>
      </c>
      <c r="B7" s="61"/>
      <c r="C7" s="28">
        <v>16920</v>
      </c>
      <c r="D7" s="29">
        <v>7302.5</v>
      </c>
      <c r="E7" s="27" t="s">
        <v>38</v>
      </c>
      <c r="F7" s="3"/>
      <c r="G7" s="3"/>
      <c r="H7" s="3"/>
      <c r="I7" s="3"/>
      <c r="J7" s="3"/>
      <c r="K7" s="3"/>
      <c r="L7" s="3"/>
      <c r="M7" s="4"/>
    </row>
    <row r="8" spans="1:13" ht="20.25" customHeight="1">
      <c r="A8" s="45" t="s">
        <v>39</v>
      </c>
      <c r="B8" s="47"/>
      <c r="C8" s="20">
        <f>C20</f>
        <v>905157.2</v>
      </c>
      <c r="D8" s="20">
        <f>D20</f>
        <v>501672.19</v>
      </c>
      <c r="E8" s="5"/>
      <c r="F8" s="3"/>
      <c r="G8" s="3"/>
      <c r="H8" s="3"/>
      <c r="I8" s="3"/>
      <c r="J8" s="3"/>
      <c r="K8" s="3"/>
      <c r="L8" s="3"/>
      <c r="M8" s="4"/>
    </row>
    <row r="9" spans="1:13">
      <c r="A9" s="64" t="s">
        <v>3</v>
      </c>
      <c r="B9" s="65"/>
      <c r="C9" s="21">
        <v>905157.2</v>
      </c>
      <c r="D9" s="21">
        <v>501672.19</v>
      </c>
      <c r="E9" s="6"/>
      <c r="F9" s="3"/>
      <c r="G9" s="3"/>
      <c r="H9" s="3"/>
      <c r="I9" s="3"/>
      <c r="J9" s="3"/>
      <c r="K9" s="3"/>
      <c r="L9" s="3"/>
      <c r="M9" s="4"/>
    </row>
    <row r="10" spans="1:13">
      <c r="A10" s="48" t="s">
        <v>4</v>
      </c>
      <c r="B10" s="50"/>
      <c r="C10" s="23">
        <v>2000</v>
      </c>
      <c r="D10" s="23">
        <v>138</v>
      </c>
      <c r="E10" s="7"/>
      <c r="F10" s="3"/>
      <c r="G10" s="3"/>
      <c r="H10" s="3"/>
      <c r="I10" s="3"/>
      <c r="J10" s="3"/>
      <c r="K10" s="3"/>
      <c r="L10" s="3"/>
      <c r="M10" s="4"/>
    </row>
    <row r="11" spans="1:13">
      <c r="A11" s="66" t="s">
        <v>5</v>
      </c>
      <c r="B11" s="50"/>
      <c r="C11" s="23">
        <v>657516</v>
      </c>
      <c r="D11" s="23">
        <v>369914.27</v>
      </c>
      <c r="E11" s="35" t="s">
        <v>46</v>
      </c>
      <c r="F11" s="3"/>
      <c r="G11" s="3"/>
      <c r="H11" s="3"/>
      <c r="I11" s="3"/>
      <c r="J11" s="3"/>
      <c r="K11" s="3"/>
      <c r="L11" s="3"/>
      <c r="M11" s="4"/>
    </row>
    <row r="12" spans="1:13">
      <c r="A12" s="66" t="s">
        <v>6</v>
      </c>
      <c r="B12" s="50"/>
      <c r="C12" s="23">
        <v>118206.2</v>
      </c>
      <c r="D12" s="23">
        <v>57774.54</v>
      </c>
      <c r="E12" s="7"/>
      <c r="F12" s="3"/>
      <c r="G12" s="3"/>
      <c r="H12" s="3"/>
      <c r="I12" s="3"/>
      <c r="J12" s="3"/>
      <c r="K12" s="3"/>
      <c r="L12" s="3"/>
      <c r="M12" s="4"/>
    </row>
    <row r="13" spans="1:13">
      <c r="A13" s="8" t="s">
        <v>7</v>
      </c>
      <c r="B13" s="27"/>
      <c r="C13" s="22" t="s">
        <v>8</v>
      </c>
      <c r="D13" s="23">
        <f>SUM(D14:D18)</f>
        <v>1997.69</v>
      </c>
      <c r="E13" s="7"/>
      <c r="F13" s="3"/>
      <c r="G13" s="3"/>
      <c r="H13" s="3"/>
      <c r="I13" s="3"/>
      <c r="J13" s="3"/>
      <c r="K13" s="3"/>
      <c r="L13" s="3"/>
      <c r="M13" s="4"/>
    </row>
    <row r="14" spans="1:13">
      <c r="A14" s="9"/>
      <c r="B14" s="7" t="s">
        <v>9</v>
      </c>
      <c r="C14" s="22" t="s">
        <v>8</v>
      </c>
      <c r="D14" s="23">
        <v>877.47</v>
      </c>
      <c r="E14" s="70" t="s">
        <v>43</v>
      </c>
      <c r="F14" s="3"/>
      <c r="G14" s="3"/>
      <c r="H14" s="3"/>
      <c r="I14" s="3"/>
      <c r="J14" s="3"/>
      <c r="K14" s="3"/>
      <c r="L14" s="3"/>
      <c r="M14" s="4"/>
    </row>
    <row r="15" spans="1:13" ht="25.5">
      <c r="A15" s="10"/>
      <c r="B15" s="7" t="s">
        <v>10</v>
      </c>
      <c r="C15" s="22" t="s">
        <v>8</v>
      </c>
      <c r="D15" s="23">
        <v>918.29</v>
      </c>
      <c r="E15" s="68"/>
      <c r="F15" s="3"/>
      <c r="G15" s="3"/>
      <c r="H15" s="3"/>
      <c r="I15" s="3"/>
      <c r="J15" s="3"/>
      <c r="K15" s="3"/>
      <c r="L15" s="3"/>
      <c r="M15" s="4"/>
    </row>
    <row r="16" spans="1:13">
      <c r="A16" s="10"/>
      <c r="B16" s="7" t="s">
        <v>11</v>
      </c>
      <c r="C16" s="22" t="s">
        <v>8</v>
      </c>
      <c r="D16" s="23"/>
      <c r="E16" s="68"/>
      <c r="F16" s="3"/>
      <c r="G16" s="3"/>
      <c r="H16" s="3"/>
      <c r="I16" s="3"/>
      <c r="J16" s="3"/>
      <c r="K16" s="3"/>
      <c r="L16" s="3"/>
      <c r="M16" s="4"/>
    </row>
    <row r="17" spans="1:13">
      <c r="A17" s="32"/>
      <c r="B17" s="7" t="s">
        <v>12</v>
      </c>
      <c r="C17" s="22" t="s">
        <v>8</v>
      </c>
      <c r="D17" s="23">
        <v>47.46</v>
      </c>
      <c r="E17" s="68"/>
      <c r="F17" s="3"/>
      <c r="G17" s="3"/>
      <c r="H17" s="3"/>
      <c r="I17" s="3"/>
      <c r="J17" s="3"/>
      <c r="K17" s="3"/>
      <c r="L17" s="3"/>
      <c r="M17" s="4"/>
    </row>
    <row r="18" spans="1:13">
      <c r="A18" s="31"/>
      <c r="B18" s="7" t="s">
        <v>13</v>
      </c>
      <c r="C18" s="22" t="s">
        <v>8</v>
      </c>
      <c r="D18" s="23">
        <v>154.47</v>
      </c>
      <c r="E18" s="69"/>
      <c r="F18" s="3"/>
      <c r="G18" s="3"/>
      <c r="H18" s="3"/>
      <c r="I18" s="3"/>
      <c r="J18" s="3"/>
      <c r="K18" s="3"/>
      <c r="L18" s="3"/>
      <c r="M18" s="4"/>
    </row>
    <row r="19" spans="1:13" ht="191.25" customHeight="1">
      <c r="A19" s="60" t="s">
        <v>14</v>
      </c>
      <c r="B19" s="61"/>
      <c r="C19" s="34" t="s">
        <v>8</v>
      </c>
      <c r="D19" s="29">
        <v>71847.69</v>
      </c>
      <c r="E19" s="27" t="s">
        <v>81</v>
      </c>
      <c r="F19" s="33"/>
      <c r="G19" s="33"/>
      <c r="H19" s="3"/>
      <c r="I19" s="33"/>
      <c r="J19" s="3"/>
      <c r="K19" s="3"/>
      <c r="L19" s="3"/>
      <c r="M19" s="4"/>
    </row>
    <row r="20" spans="1:13">
      <c r="A20" s="12" t="s">
        <v>16</v>
      </c>
      <c r="B20" s="13"/>
      <c r="C20" s="24">
        <f>C9</f>
        <v>905157.2</v>
      </c>
      <c r="D20" s="24">
        <f>SUM(D10:D13)+D19</f>
        <v>501672.19</v>
      </c>
      <c r="E20" s="14"/>
      <c r="F20" s="3"/>
      <c r="G20" s="3"/>
      <c r="H20" s="3"/>
      <c r="I20" s="3"/>
      <c r="J20" s="3"/>
      <c r="K20" s="3"/>
      <c r="L20" s="3"/>
      <c r="M20" s="4"/>
    </row>
    <row r="21" spans="1:13" ht="20.25" customHeight="1">
      <c r="A21" s="45" t="s">
        <v>44</v>
      </c>
      <c r="B21" s="47"/>
      <c r="C21" s="20">
        <f>C26</f>
        <v>114043</v>
      </c>
      <c r="D21" s="20">
        <f>D26</f>
        <v>64742.659999999996</v>
      </c>
      <c r="E21" s="5"/>
      <c r="F21" s="3"/>
      <c r="G21" s="3"/>
      <c r="H21" s="3"/>
      <c r="I21" s="3"/>
      <c r="J21" s="3"/>
      <c r="K21" s="3"/>
      <c r="L21" s="3"/>
      <c r="M21" s="4"/>
    </row>
    <row r="22" spans="1:13">
      <c r="A22" s="64" t="s">
        <v>3</v>
      </c>
      <c r="B22" s="65"/>
      <c r="C22" s="21">
        <f>SUM(C23:C25)</f>
        <v>114043</v>
      </c>
      <c r="D22" s="21">
        <f>SUM(D23:D25)</f>
        <v>64742.659999999996</v>
      </c>
      <c r="E22" s="6"/>
      <c r="F22" s="3"/>
      <c r="G22" s="3"/>
      <c r="H22" s="3"/>
      <c r="I22" s="3"/>
      <c r="J22" s="3"/>
      <c r="K22" s="3"/>
      <c r="L22" s="3"/>
      <c r="M22" s="4"/>
    </row>
    <row r="23" spans="1:13">
      <c r="A23" s="66" t="s">
        <v>5</v>
      </c>
      <c r="B23" s="50"/>
      <c r="C23" s="23">
        <v>90827</v>
      </c>
      <c r="D23" s="23">
        <v>50130.84</v>
      </c>
      <c r="E23" s="35"/>
      <c r="F23" s="3"/>
      <c r="G23" s="3"/>
      <c r="H23" s="3"/>
      <c r="I23" s="3"/>
      <c r="J23" s="3"/>
      <c r="K23" s="3"/>
      <c r="L23" s="3"/>
      <c r="M23" s="4"/>
    </row>
    <row r="24" spans="1:13">
      <c r="A24" s="66" t="s">
        <v>6</v>
      </c>
      <c r="B24" s="50"/>
      <c r="C24" s="23">
        <v>16735</v>
      </c>
      <c r="D24" s="23">
        <v>8665.1200000000008</v>
      </c>
      <c r="E24" s="7"/>
      <c r="F24" s="3"/>
      <c r="G24" s="3"/>
      <c r="H24" s="3"/>
      <c r="I24" s="3"/>
      <c r="J24" s="3"/>
      <c r="K24" s="3"/>
      <c r="L24" s="3"/>
      <c r="M24" s="4"/>
    </row>
    <row r="25" spans="1:13" ht="38.25">
      <c r="A25" s="60" t="s">
        <v>14</v>
      </c>
      <c r="B25" s="61"/>
      <c r="C25" s="28">
        <v>6481</v>
      </c>
      <c r="D25" s="29">
        <v>5946.7</v>
      </c>
      <c r="E25" s="7" t="s">
        <v>45</v>
      </c>
      <c r="F25" s="3"/>
      <c r="G25" s="3"/>
      <c r="H25" s="3"/>
      <c r="I25" s="3"/>
      <c r="J25" s="3"/>
      <c r="K25" s="3"/>
      <c r="L25" s="3"/>
      <c r="M25" s="4"/>
    </row>
    <row r="26" spans="1:13">
      <c r="A26" s="12" t="s">
        <v>16</v>
      </c>
      <c r="B26" s="13"/>
      <c r="C26" s="24">
        <f>SUM(C23:C25)</f>
        <v>114043</v>
      </c>
      <c r="D26" s="24">
        <f>SUM(D23:D25)</f>
        <v>64742.659999999996</v>
      </c>
      <c r="E26" s="14"/>
      <c r="F26" s="3"/>
      <c r="G26" s="3"/>
      <c r="H26" s="3"/>
      <c r="I26" s="3"/>
      <c r="J26" s="3"/>
      <c r="K26" s="3"/>
      <c r="L26" s="3"/>
      <c r="M26" s="4"/>
    </row>
    <row r="27" spans="1:13" ht="20.25" customHeight="1">
      <c r="A27" s="45" t="s">
        <v>47</v>
      </c>
      <c r="B27" s="47"/>
      <c r="C27" s="20">
        <f>C32</f>
        <v>180000</v>
      </c>
      <c r="D27" s="20">
        <f>D32</f>
        <v>88838.940000000017</v>
      </c>
      <c r="E27" s="5"/>
      <c r="F27" s="3"/>
      <c r="G27" s="3"/>
      <c r="H27" s="3"/>
      <c r="I27" s="3"/>
      <c r="J27" s="3"/>
      <c r="K27" s="3"/>
      <c r="L27" s="3"/>
      <c r="M27" s="4"/>
    </row>
    <row r="28" spans="1:13">
      <c r="A28" s="64" t="s">
        <v>3</v>
      </c>
      <c r="B28" s="65"/>
      <c r="C28" s="21">
        <f>SUM(C29:C31)</f>
        <v>180000</v>
      </c>
      <c r="D28" s="21">
        <f>SUM(D29:D31)</f>
        <v>88838.940000000017</v>
      </c>
      <c r="E28" s="6"/>
      <c r="F28" s="3"/>
      <c r="G28" s="3"/>
      <c r="H28" s="3"/>
      <c r="I28" s="3"/>
      <c r="J28" s="3"/>
      <c r="K28" s="3"/>
      <c r="L28" s="3"/>
      <c r="M28" s="4"/>
    </row>
    <row r="29" spans="1:13">
      <c r="A29" s="66" t="s">
        <v>5</v>
      </c>
      <c r="B29" s="50"/>
      <c r="C29" s="23">
        <v>149088</v>
      </c>
      <c r="D29" s="23">
        <v>72272.070000000007</v>
      </c>
      <c r="E29" s="7"/>
      <c r="F29" s="3"/>
      <c r="G29" s="3"/>
      <c r="H29" s="3"/>
      <c r="I29" s="3"/>
      <c r="J29" s="3"/>
      <c r="K29" s="3"/>
      <c r="L29" s="3"/>
      <c r="M29" s="4"/>
    </row>
    <row r="30" spans="1:13">
      <c r="A30" s="66" t="s">
        <v>6</v>
      </c>
      <c r="B30" s="50"/>
      <c r="C30" s="23">
        <v>22637</v>
      </c>
      <c r="D30" s="23">
        <v>12108.07</v>
      </c>
      <c r="E30" s="7"/>
      <c r="F30" s="3"/>
      <c r="G30" s="3"/>
      <c r="H30" s="3"/>
      <c r="I30" s="3"/>
      <c r="J30" s="3"/>
      <c r="K30" s="3"/>
      <c r="L30" s="3"/>
      <c r="M30" s="4"/>
    </row>
    <row r="31" spans="1:13" ht="38.25">
      <c r="A31" s="60" t="s">
        <v>14</v>
      </c>
      <c r="B31" s="61"/>
      <c r="C31" s="28">
        <v>8275</v>
      </c>
      <c r="D31" s="29">
        <v>4458.8</v>
      </c>
      <c r="E31" s="7" t="s">
        <v>48</v>
      </c>
      <c r="F31" s="3"/>
      <c r="G31" s="3"/>
      <c r="H31" s="3"/>
      <c r="I31" s="3"/>
      <c r="J31" s="3"/>
      <c r="K31" s="3"/>
      <c r="L31" s="3"/>
      <c r="M31" s="4"/>
    </row>
    <row r="32" spans="1:13">
      <c r="A32" s="12" t="s">
        <v>16</v>
      </c>
      <c r="B32" s="13"/>
      <c r="C32" s="24">
        <f>C28</f>
        <v>180000</v>
      </c>
      <c r="D32" s="24">
        <f>D28</f>
        <v>88838.940000000017</v>
      </c>
      <c r="E32" s="14"/>
      <c r="F32" s="3"/>
      <c r="G32" s="3"/>
      <c r="H32" s="3"/>
      <c r="I32" s="3"/>
      <c r="J32" s="3"/>
      <c r="K32" s="3"/>
      <c r="L32" s="3"/>
      <c r="M32" s="4"/>
    </row>
    <row r="33" spans="1:13" ht="20.25" customHeight="1">
      <c r="A33" s="73" t="s">
        <v>65</v>
      </c>
      <c r="B33" s="74"/>
      <c r="C33" s="40">
        <f>C34+C47</f>
        <v>443863.48</v>
      </c>
      <c r="D33" s="40">
        <f>D34+D47</f>
        <v>135641.38</v>
      </c>
      <c r="E33" s="38"/>
      <c r="F33" s="3"/>
      <c r="G33" s="3"/>
      <c r="H33" s="3"/>
      <c r="I33" s="3"/>
      <c r="J33" s="3"/>
      <c r="K33" s="3"/>
      <c r="L33" s="3"/>
      <c r="M33" s="4"/>
    </row>
    <row r="34" spans="1:13" ht="15" customHeight="1">
      <c r="A34" s="45" t="s">
        <v>57</v>
      </c>
      <c r="B34" s="47"/>
      <c r="C34" s="20">
        <f>C46</f>
        <v>308863.48</v>
      </c>
      <c r="D34" s="20">
        <f>D46</f>
        <v>135641.38</v>
      </c>
      <c r="E34" s="5"/>
      <c r="F34" s="3"/>
      <c r="G34" s="3"/>
      <c r="H34" s="3"/>
      <c r="I34" s="3"/>
      <c r="J34" s="3"/>
      <c r="K34" s="3"/>
      <c r="L34" s="3"/>
      <c r="M34" s="4"/>
    </row>
    <row r="35" spans="1:13">
      <c r="A35" s="64" t="s">
        <v>3</v>
      </c>
      <c r="B35" s="65"/>
      <c r="C35" s="21">
        <v>244374.38</v>
      </c>
      <c r="D35" s="21">
        <f>SUM(D36:D38)+D44</f>
        <v>135641.38</v>
      </c>
      <c r="E35" s="6"/>
      <c r="F35" s="3"/>
      <c r="G35" s="3"/>
      <c r="H35" s="3"/>
      <c r="I35" s="3"/>
      <c r="J35" s="3"/>
      <c r="K35" s="3"/>
      <c r="L35" s="3"/>
      <c r="M35" s="4"/>
    </row>
    <row r="36" spans="1:13">
      <c r="A36" s="66" t="s">
        <v>5</v>
      </c>
      <c r="B36" s="50"/>
      <c r="C36" s="23">
        <v>55082.400000000001</v>
      </c>
      <c r="D36" s="23">
        <v>28546.1</v>
      </c>
      <c r="E36" s="7"/>
      <c r="F36" s="3"/>
      <c r="G36" s="3"/>
      <c r="H36" s="3"/>
      <c r="I36" s="3"/>
      <c r="J36" s="3"/>
      <c r="K36" s="3"/>
      <c r="L36" s="3"/>
      <c r="M36" s="4"/>
    </row>
    <row r="37" spans="1:13">
      <c r="A37" s="66" t="s">
        <v>6</v>
      </c>
      <c r="B37" s="50"/>
      <c r="C37" s="23">
        <v>10738</v>
      </c>
      <c r="D37" s="23">
        <v>5809.99</v>
      </c>
      <c r="E37" s="7"/>
      <c r="F37" s="3"/>
      <c r="G37" s="3"/>
      <c r="H37" s="3"/>
      <c r="I37" s="3"/>
      <c r="J37" s="3"/>
      <c r="K37" s="3"/>
      <c r="L37" s="3"/>
      <c r="M37" s="4"/>
    </row>
    <row r="38" spans="1:13">
      <c r="A38" s="8" t="s">
        <v>7</v>
      </c>
      <c r="B38" s="7"/>
      <c r="C38" s="22" t="s">
        <v>8</v>
      </c>
      <c r="D38" s="23">
        <f>SUM(D39:D43)</f>
        <v>1807.22</v>
      </c>
      <c r="E38" s="7"/>
      <c r="F38" s="3"/>
      <c r="G38" s="3"/>
      <c r="H38" s="3"/>
      <c r="I38" s="3"/>
      <c r="J38" s="3"/>
      <c r="K38" s="3"/>
      <c r="L38" s="3"/>
      <c r="M38" s="4"/>
    </row>
    <row r="39" spans="1:13" ht="12.75" customHeight="1">
      <c r="A39" s="9"/>
      <c r="B39" s="7" t="s">
        <v>9</v>
      </c>
      <c r="C39" s="22" t="s">
        <v>8</v>
      </c>
      <c r="D39" s="23">
        <v>1302.8599999999999</v>
      </c>
      <c r="E39" s="67" t="s">
        <v>49</v>
      </c>
      <c r="F39" s="3"/>
      <c r="G39" s="3"/>
      <c r="H39" s="3"/>
      <c r="I39" s="3"/>
      <c r="J39" s="3"/>
      <c r="K39" s="3"/>
      <c r="L39" s="3"/>
      <c r="M39" s="4"/>
    </row>
    <row r="40" spans="1:13" ht="25.5">
      <c r="A40" s="10"/>
      <c r="B40" s="7" t="s">
        <v>10</v>
      </c>
      <c r="C40" s="22" t="s">
        <v>8</v>
      </c>
      <c r="D40" s="23">
        <v>268.60000000000002</v>
      </c>
      <c r="E40" s="68"/>
      <c r="F40" s="3"/>
      <c r="G40" s="3"/>
      <c r="H40" s="3"/>
      <c r="I40" s="3"/>
      <c r="J40" s="3"/>
      <c r="K40" s="3"/>
      <c r="L40" s="3"/>
      <c r="M40" s="4"/>
    </row>
    <row r="41" spans="1:13">
      <c r="A41" s="10"/>
      <c r="B41" s="7" t="s">
        <v>11</v>
      </c>
      <c r="C41" s="22" t="s">
        <v>8</v>
      </c>
      <c r="D41" s="23"/>
      <c r="E41" s="68"/>
      <c r="F41" s="3"/>
      <c r="G41" s="3"/>
      <c r="H41" s="3"/>
      <c r="I41" s="3"/>
      <c r="J41" s="3"/>
      <c r="K41" s="3"/>
      <c r="L41" s="3"/>
      <c r="M41" s="4"/>
    </row>
    <row r="42" spans="1:13">
      <c r="A42" s="10"/>
      <c r="B42" s="7" t="s">
        <v>12</v>
      </c>
      <c r="C42" s="22" t="s">
        <v>8</v>
      </c>
      <c r="D42" s="23">
        <v>48.18</v>
      </c>
      <c r="E42" s="68"/>
      <c r="F42" s="3"/>
      <c r="G42" s="3"/>
      <c r="H42" s="3"/>
      <c r="I42" s="3"/>
      <c r="J42" s="3"/>
      <c r="K42" s="3"/>
      <c r="L42" s="3"/>
      <c r="M42" s="4"/>
    </row>
    <row r="43" spans="1:13">
      <c r="A43" s="11"/>
      <c r="B43" s="7" t="s">
        <v>13</v>
      </c>
      <c r="C43" s="22" t="s">
        <v>8</v>
      </c>
      <c r="D43" s="23">
        <v>187.58</v>
      </c>
      <c r="E43" s="69"/>
      <c r="F43" s="3"/>
      <c r="G43" s="3"/>
      <c r="H43" s="3"/>
      <c r="I43" s="3"/>
      <c r="J43" s="3"/>
      <c r="K43" s="3"/>
      <c r="L43" s="3"/>
      <c r="M43" s="4"/>
    </row>
    <row r="44" spans="1:13" ht="113.25" customHeight="1">
      <c r="A44" s="60" t="s">
        <v>14</v>
      </c>
      <c r="B44" s="61"/>
      <c r="C44" s="34" t="s">
        <v>8</v>
      </c>
      <c r="D44" s="29">
        <v>99478.07</v>
      </c>
      <c r="E44" s="7" t="s">
        <v>50</v>
      </c>
      <c r="F44" s="3"/>
      <c r="G44" s="3"/>
      <c r="H44" s="3"/>
      <c r="I44" s="3"/>
      <c r="J44" s="3"/>
      <c r="K44" s="3"/>
      <c r="L44" s="3"/>
      <c r="M44" s="4"/>
    </row>
    <row r="45" spans="1:13" ht="18" customHeight="1">
      <c r="A45" s="64" t="s">
        <v>15</v>
      </c>
      <c r="B45" s="65"/>
      <c r="C45" s="23">
        <v>64489.1</v>
      </c>
      <c r="D45" s="23">
        <v>0</v>
      </c>
      <c r="E45" s="7"/>
      <c r="F45" s="3"/>
      <c r="G45" s="3"/>
      <c r="H45" s="3"/>
      <c r="I45" s="3"/>
      <c r="J45" s="3"/>
      <c r="K45" s="3"/>
      <c r="L45" s="3"/>
      <c r="M45" s="4"/>
    </row>
    <row r="46" spans="1:13">
      <c r="A46" s="12" t="s">
        <v>16</v>
      </c>
      <c r="B46" s="13"/>
      <c r="C46" s="24">
        <f>C35+C45</f>
        <v>308863.48</v>
      </c>
      <c r="D46" s="24">
        <f>D35+D45</f>
        <v>135641.38</v>
      </c>
      <c r="E46" s="14"/>
      <c r="F46" s="3"/>
      <c r="G46" s="3"/>
      <c r="H46" s="3"/>
      <c r="I46" s="3"/>
      <c r="J46" s="3"/>
      <c r="K46" s="3"/>
      <c r="L46" s="3"/>
      <c r="M46" s="4"/>
    </row>
    <row r="47" spans="1:13" ht="41.25" customHeight="1">
      <c r="A47" s="45" t="s">
        <v>58</v>
      </c>
      <c r="B47" s="47"/>
      <c r="C47" s="20">
        <f>C55</f>
        <v>135000</v>
      </c>
      <c r="D47" s="20">
        <f>D55</f>
        <v>0</v>
      </c>
      <c r="E47" s="38"/>
      <c r="F47" s="3"/>
      <c r="G47" s="3"/>
      <c r="H47" s="3"/>
      <c r="I47" s="3"/>
      <c r="J47" s="3"/>
      <c r="K47" s="3"/>
      <c r="L47" s="3"/>
      <c r="M47" s="4"/>
    </row>
    <row r="48" spans="1:13">
      <c r="A48" s="64" t="s">
        <v>3</v>
      </c>
      <c r="B48" s="65"/>
      <c r="C48" s="21">
        <f>SUM(C49:C54)</f>
        <v>135000</v>
      </c>
      <c r="D48" s="21">
        <f>SUM(D49:D51)+D53</f>
        <v>0</v>
      </c>
      <c r="E48" s="39"/>
      <c r="F48" s="3"/>
      <c r="G48" s="3"/>
      <c r="H48" s="3"/>
      <c r="I48" s="3"/>
      <c r="J48" s="3"/>
      <c r="K48" s="3"/>
      <c r="L48" s="3"/>
      <c r="M48" s="4"/>
    </row>
    <row r="49" spans="1:13" ht="25.5" customHeight="1">
      <c r="A49" s="48" t="s">
        <v>59</v>
      </c>
      <c r="B49" s="50"/>
      <c r="C49" s="23">
        <v>34306</v>
      </c>
      <c r="D49" s="23">
        <v>0</v>
      </c>
      <c r="E49" s="70" t="s">
        <v>66</v>
      </c>
      <c r="F49" s="33"/>
      <c r="G49" s="3"/>
      <c r="H49" s="3"/>
      <c r="I49" s="3"/>
      <c r="J49" s="3"/>
      <c r="K49" s="3"/>
      <c r="L49" s="3"/>
      <c r="M49" s="4"/>
    </row>
    <row r="50" spans="1:13" ht="24" customHeight="1">
      <c r="A50" s="48" t="s">
        <v>60</v>
      </c>
      <c r="B50" s="50"/>
      <c r="C50" s="23">
        <v>6055</v>
      </c>
      <c r="D50" s="23">
        <v>0</v>
      </c>
      <c r="E50" s="71"/>
      <c r="F50" s="33"/>
      <c r="G50" s="3"/>
      <c r="H50" s="3"/>
      <c r="I50" s="3"/>
      <c r="J50" s="3"/>
      <c r="K50" s="3"/>
      <c r="L50" s="3"/>
      <c r="M50" s="4"/>
    </row>
    <row r="51" spans="1:13" ht="24.75" customHeight="1">
      <c r="A51" s="48" t="s">
        <v>61</v>
      </c>
      <c r="B51" s="50"/>
      <c r="C51" s="23">
        <v>4570</v>
      </c>
      <c r="D51" s="23">
        <v>0</v>
      </c>
      <c r="E51" s="71"/>
      <c r="F51" s="3"/>
      <c r="G51" s="3"/>
      <c r="H51" s="3"/>
      <c r="I51" s="3"/>
      <c r="J51" s="3"/>
      <c r="K51" s="3"/>
      <c r="L51" s="3"/>
      <c r="M51" s="4"/>
    </row>
    <row r="52" spans="1:13" ht="27.75" customHeight="1">
      <c r="A52" s="48" t="s">
        <v>63</v>
      </c>
      <c r="B52" s="50"/>
      <c r="C52" s="23">
        <v>806</v>
      </c>
      <c r="D52" s="23">
        <v>0</v>
      </c>
      <c r="E52" s="71"/>
      <c r="F52" s="3"/>
      <c r="G52" s="3"/>
      <c r="H52" s="3"/>
      <c r="I52" s="3"/>
      <c r="J52" s="3"/>
      <c r="K52" s="3"/>
      <c r="L52" s="3"/>
      <c r="M52" s="4"/>
    </row>
    <row r="53" spans="1:13" ht="25.5" customHeight="1">
      <c r="A53" s="62" t="s">
        <v>62</v>
      </c>
      <c r="B53" s="61"/>
      <c r="C53" s="28">
        <v>75874</v>
      </c>
      <c r="D53" s="29">
        <v>0</v>
      </c>
      <c r="E53" s="71"/>
      <c r="F53" s="3"/>
      <c r="G53" s="3"/>
      <c r="H53" s="3"/>
      <c r="I53" s="3"/>
      <c r="J53" s="3"/>
      <c r="K53" s="3"/>
      <c r="L53" s="3"/>
      <c r="M53" s="4"/>
    </row>
    <row r="54" spans="1:13" ht="24" customHeight="1">
      <c r="A54" s="62" t="s">
        <v>64</v>
      </c>
      <c r="B54" s="61"/>
      <c r="C54" s="28">
        <v>13389</v>
      </c>
      <c r="D54" s="29">
        <v>0</v>
      </c>
      <c r="E54" s="72"/>
      <c r="F54" s="3"/>
      <c r="G54" s="3"/>
      <c r="H54" s="3"/>
      <c r="I54" s="3"/>
      <c r="J54" s="3"/>
      <c r="K54" s="3"/>
      <c r="L54" s="3"/>
      <c r="M54" s="4"/>
    </row>
    <row r="55" spans="1:13">
      <c r="A55" s="12" t="s">
        <v>16</v>
      </c>
      <c r="B55" s="13"/>
      <c r="C55" s="24">
        <f>C48</f>
        <v>135000</v>
      </c>
      <c r="D55" s="24">
        <f>D48</f>
        <v>0</v>
      </c>
      <c r="E55" s="14"/>
      <c r="F55" s="3"/>
      <c r="G55" s="3"/>
      <c r="H55" s="3"/>
      <c r="I55" s="3"/>
      <c r="J55" s="3"/>
      <c r="K55" s="3"/>
      <c r="L55" s="3"/>
      <c r="M55" s="4"/>
    </row>
    <row r="56" spans="1:13" ht="21.75" customHeight="1">
      <c r="A56" s="45" t="s">
        <v>51</v>
      </c>
      <c r="B56" s="47"/>
      <c r="C56" s="20">
        <f>C62</f>
        <v>3479684.2</v>
      </c>
      <c r="D56" s="20">
        <f>D62</f>
        <v>1641587.26</v>
      </c>
      <c r="E56" s="5"/>
      <c r="F56" s="3"/>
      <c r="G56" s="3"/>
      <c r="H56" s="3"/>
      <c r="I56" s="3"/>
      <c r="J56" s="3"/>
      <c r="K56" s="3"/>
      <c r="L56" s="3"/>
      <c r="M56" s="4"/>
    </row>
    <row r="57" spans="1:13">
      <c r="A57" s="64" t="s">
        <v>3</v>
      </c>
      <c r="B57" s="65"/>
      <c r="C57" s="21">
        <f>SUM(C58:C61)</f>
        <v>3479684.2</v>
      </c>
      <c r="D57" s="21">
        <f>SUM(D58:D61)</f>
        <v>1641587.26</v>
      </c>
      <c r="E57" s="6"/>
      <c r="F57" s="3"/>
      <c r="G57" s="3"/>
      <c r="H57" s="3"/>
      <c r="I57" s="3"/>
      <c r="J57" s="3"/>
      <c r="K57" s="3"/>
      <c r="L57" s="3"/>
      <c r="M57" s="4"/>
    </row>
    <row r="58" spans="1:13" ht="51">
      <c r="A58" s="62" t="s">
        <v>4</v>
      </c>
      <c r="B58" s="61"/>
      <c r="C58" s="29">
        <v>2724349</v>
      </c>
      <c r="D58" s="29">
        <v>1258537.02</v>
      </c>
      <c r="E58" s="7" t="s">
        <v>53</v>
      </c>
      <c r="F58" s="3"/>
      <c r="G58" s="3"/>
      <c r="H58" s="3"/>
      <c r="I58" s="3"/>
      <c r="J58" s="3"/>
      <c r="K58" s="3"/>
      <c r="L58" s="3"/>
      <c r="M58" s="4"/>
    </row>
    <row r="59" spans="1:13">
      <c r="A59" s="66" t="s">
        <v>5</v>
      </c>
      <c r="B59" s="50"/>
      <c r="C59" s="23">
        <v>473512.2</v>
      </c>
      <c r="D59" s="23">
        <v>242394.86</v>
      </c>
      <c r="E59" s="7" t="s">
        <v>52</v>
      </c>
      <c r="F59" s="3"/>
      <c r="G59" s="3"/>
      <c r="H59" s="3"/>
      <c r="I59" s="3"/>
      <c r="J59" s="3"/>
      <c r="K59" s="3"/>
      <c r="L59" s="3"/>
      <c r="M59" s="4"/>
    </row>
    <row r="60" spans="1:13">
      <c r="A60" s="66" t="s">
        <v>6</v>
      </c>
      <c r="B60" s="50"/>
      <c r="C60" s="23">
        <v>93447</v>
      </c>
      <c r="D60" s="23">
        <v>42693.85</v>
      </c>
      <c r="E60" s="7"/>
      <c r="F60" s="3"/>
      <c r="G60" s="3"/>
      <c r="H60" s="3"/>
      <c r="I60" s="3"/>
      <c r="J60" s="3"/>
      <c r="K60" s="3"/>
      <c r="L60" s="3"/>
      <c r="M60" s="4"/>
    </row>
    <row r="61" spans="1:13" ht="89.25">
      <c r="A61" s="60" t="s">
        <v>14</v>
      </c>
      <c r="B61" s="61"/>
      <c r="C61" s="28">
        <v>188376</v>
      </c>
      <c r="D61" s="29">
        <v>97961.53</v>
      </c>
      <c r="E61" s="27" t="s">
        <v>67</v>
      </c>
      <c r="F61" s="3"/>
      <c r="G61" s="3"/>
      <c r="H61" s="3"/>
      <c r="I61" s="3"/>
      <c r="J61" s="3"/>
      <c r="K61" s="3"/>
      <c r="L61" s="3"/>
      <c r="M61" s="4"/>
    </row>
    <row r="62" spans="1:13">
      <c r="A62" s="12" t="s">
        <v>16</v>
      </c>
      <c r="B62" s="13"/>
      <c r="C62" s="24">
        <f>C57</f>
        <v>3479684.2</v>
      </c>
      <c r="D62" s="24">
        <f>D57</f>
        <v>1641587.26</v>
      </c>
      <c r="E62" s="14"/>
      <c r="F62" s="3"/>
      <c r="G62" s="3"/>
      <c r="H62" s="3"/>
      <c r="I62" s="3"/>
      <c r="J62" s="3"/>
      <c r="K62" s="3"/>
      <c r="L62" s="3"/>
      <c r="M62" s="4"/>
    </row>
    <row r="63" spans="1:13" ht="21.75" customHeight="1">
      <c r="A63" s="45" t="s">
        <v>54</v>
      </c>
      <c r="B63" s="47"/>
      <c r="C63" s="20">
        <f>C67</f>
        <v>325500</v>
      </c>
      <c r="D63" s="20">
        <f>D67</f>
        <v>110464.6</v>
      </c>
      <c r="E63" s="5"/>
      <c r="F63" s="3"/>
      <c r="G63" s="3"/>
      <c r="H63" s="3"/>
      <c r="I63" s="3"/>
      <c r="J63" s="3"/>
      <c r="K63" s="3"/>
      <c r="L63" s="3"/>
      <c r="M63" s="4"/>
    </row>
    <row r="64" spans="1:13" ht="18.75" customHeight="1">
      <c r="A64" s="64" t="s">
        <v>3</v>
      </c>
      <c r="B64" s="65"/>
      <c r="C64" s="21">
        <f>SUM(C65:C66)</f>
        <v>325500</v>
      </c>
      <c r="D64" s="21">
        <f>SUM(D65:D66)</f>
        <v>110464.6</v>
      </c>
      <c r="E64" s="6"/>
      <c r="F64" s="3"/>
      <c r="G64" s="3"/>
      <c r="H64" s="3"/>
      <c r="I64" s="3"/>
      <c r="J64" s="3"/>
      <c r="K64" s="3"/>
      <c r="L64" s="3"/>
      <c r="M64" s="4"/>
    </row>
    <row r="65" spans="1:13" ht="51">
      <c r="A65" s="62" t="s">
        <v>4</v>
      </c>
      <c r="B65" s="61"/>
      <c r="C65" s="29">
        <v>140000</v>
      </c>
      <c r="D65" s="29">
        <v>30564.6</v>
      </c>
      <c r="E65" s="7" t="s">
        <v>55</v>
      </c>
      <c r="F65" s="3"/>
      <c r="G65" s="3"/>
      <c r="H65" s="3"/>
      <c r="I65" s="3"/>
      <c r="J65" s="3"/>
      <c r="K65" s="3"/>
      <c r="L65" s="3"/>
      <c r="M65" s="4"/>
    </row>
    <row r="66" spans="1:13" ht="68.25" customHeight="1">
      <c r="A66" s="60" t="s">
        <v>14</v>
      </c>
      <c r="B66" s="61"/>
      <c r="C66" s="28">
        <v>185500</v>
      </c>
      <c r="D66" s="29">
        <v>79900</v>
      </c>
      <c r="E66" s="27" t="s">
        <v>68</v>
      </c>
      <c r="F66" s="3"/>
      <c r="G66" s="3"/>
      <c r="H66" s="3"/>
      <c r="I66" s="3"/>
      <c r="J66" s="3"/>
      <c r="K66" s="3"/>
      <c r="L66" s="3"/>
      <c r="M66" s="4"/>
    </row>
    <row r="67" spans="1:13">
      <c r="A67" s="12" t="s">
        <v>16</v>
      </c>
      <c r="B67" s="13"/>
      <c r="C67" s="24">
        <f>C64</f>
        <v>325500</v>
      </c>
      <c r="D67" s="24">
        <f>D64</f>
        <v>110464.6</v>
      </c>
      <c r="E67" s="14"/>
      <c r="F67" s="3"/>
      <c r="G67" s="3"/>
      <c r="H67" s="3"/>
      <c r="I67" s="3"/>
      <c r="J67" s="3"/>
      <c r="K67" s="3"/>
      <c r="L67" s="3"/>
      <c r="M67" s="4"/>
    </row>
    <row r="68" spans="1:13">
      <c r="A68" s="90" t="s">
        <v>17</v>
      </c>
      <c r="B68" s="90"/>
      <c r="C68" s="25"/>
      <c r="D68" s="26"/>
      <c r="E68" s="15"/>
      <c r="F68" s="3"/>
      <c r="G68" s="3"/>
      <c r="H68" s="3"/>
      <c r="I68" s="3"/>
      <c r="J68" s="3"/>
      <c r="K68" s="3"/>
      <c r="L68" s="3"/>
      <c r="M68" s="4"/>
    </row>
    <row r="69" spans="1:13" ht="30" customHeight="1">
      <c r="A69" s="80" t="s">
        <v>18</v>
      </c>
      <c r="B69" s="53"/>
      <c r="C69" s="88">
        <v>608</v>
      </c>
      <c r="D69" s="89"/>
      <c r="E69" s="7" t="s">
        <v>40</v>
      </c>
      <c r="F69" s="3"/>
      <c r="G69" s="3"/>
      <c r="H69" s="3"/>
      <c r="I69" s="3"/>
      <c r="J69" s="3"/>
      <c r="K69" s="3"/>
      <c r="L69" s="3"/>
      <c r="M69" s="4"/>
    </row>
    <row r="70" spans="1:13" ht="42" customHeight="1">
      <c r="A70" s="66" t="s">
        <v>19</v>
      </c>
      <c r="B70" s="50"/>
      <c r="C70" s="88">
        <v>20</v>
      </c>
      <c r="D70" s="89"/>
      <c r="E70" s="7" t="s">
        <v>41</v>
      </c>
      <c r="F70" s="3"/>
      <c r="G70" s="3"/>
      <c r="H70" s="3"/>
      <c r="I70" s="3"/>
      <c r="J70" s="3"/>
      <c r="K70" s="3"/>
      <c r="L70" s="3"/>
      <c r="M70" s="4"/>
    </row>
    <row r="71" spans="1:13" ht="42.75" customHeight="1">
      <c r="A71" s="80" t="s">
        <v>20</v>
      </c>
      <c r="B71" s="53"/>
      <c r="C71" s="88">
        <v>102</v>
      </c>
      <c r="D71" s="89"/>
      <c r="E71" s="7" t="s">
        <v>42</v>
      </c>
      <c r="F71" s="3"/>
      <c r="G71" s="3"/>
      <c r="H71" s="3"/>
      <c r="I71" s="3"/>
      <c r="J71" s="3"/>
      <c r="K71" s="3"/>
      <c r="L71" s="3"/>
      <c r="M71" s="4"/>
    </row>
    <row r="72" spans="1:13" ht="19.5" customHeight="1">
      <c r="A72" s="80" t="s">
        <v>21</v>
      </c>
      <c r="B72" s="53"/>
      <c r="C72" s="88">
        <v>151</v>
      </c>
      <c r="D72" s="89"/>
      <c r="E72" s="30"/>
      <c r="F72" s="3"/>
      <c r="G72" s="3"/>
      <c r="H72" s="3"/>
      <c r="I72" s="3"/>
      <c r="J72" s="3"/>
      <c r="K72" s="3"/>
      <c r="L72" s="3"/>
      <c r="M72" s="4"/>
    </row>
    <row r="73" spans="1:13" ht="21.75" customHeight="1">
      <c r="A73" s="45" t="s">
        <v>78</v>
      </c>
      <c r="B73" s="46"/>
      <c r="C73" s="46"/>
      <c r="D73" s="47"/>
      <c r="E73" s="5"/>
      <c r="F73" s="3"/>
      <c r="G73" s="3"/>
      <c r="H73" s="3"/>
      <c r="I73" s="3"/>
      <c r="J73" s="3"/>
      <c r="K73" s="3"/>
      <c r="L73" s="3"/>
      <c r="M73" s="4"/>
    </row>
    <row r="74" spans="1:13" ht="25.5">
      <c r="A74" s="7" t="s">
        <v>22</v>
      </c>
      <c r="B74" s="51" t="s">
        <v>69</v>
      </c>
      <c r="C74" s="52"/>
      <c r="D74" s="53"/>
      <c r="E74" s="42" t="s">
        <v>70</v>
      </c>
      <c r="F74" s="3"/>
      <c r="G74" s="3"/>
      <c r="H74" s="3"/>
      <c r="I74" s="3"/>
      <c r="J74" s="3"/>
      <c r="K74" s="3"/>
      <c r="L74" s="3"/>
      <c r="M74" s="4"/>
    </row>
    <row r="75" spans="1:13" ht="53.25" customHeight="1">
      <c r="A75" s="41" t="s">
        <v>23</v>
      </c>
      <c r="B75" s="48" t="s">
        <v>71</v>
      </c>
      <c r="C75" s="49"/>
      <c r="D75" s="50"/>
      <c r="E75" s="43"/>
      <c r="F75" s="3"/>
      <c r="G75" s="3"/>
      <c r="H75" s="3"/>
      <c r="I75" s="3"/>
      <c r="J75" s="3"/>
      <c r="K75" s="3"/>
      <c r="L75" s="3"/>
      <c r="M75" s="4"/>
    </row>
    <row r="76" spans="1:13">
      <c r="A76" s="7" t="s">
        <v>24</v>
      </c>
      <c r="B76" s="54">
        <v>169705.35</v>
      </c>
      <c r="C76" s="55"/>
      <c r="D76" s="56"/>
      <c r="E76" s="43"/>
      <c r="F76" s="3"/>
      <c r="G76" s="3"/>
      <c r="H76" s="3"/>
      <c r="I76" s="3"/>
      <c r="J76" s="3"/>
      <c r="K76" s="3"/>
      <c r="L76" s="3"/>
      <c r="M76" s="4"/>
    </row>
    <row r="77" spans="1:13" ht="76.5">
      <c r="A77" s="41" t="s">
        <v>25</v>
      </c>
      <c r="B77" s="57">
        <v>0.5444</v>
      </c>
      <c r="C77" s="58"/>
      <c r="D77" s="59"/>
      <c r="E77" s="42" t="s">
        <v>80</v>
      </c>
      <c r="F77" s="3"/>
      <c r="G77" s="3"/>
      <c r="H77" s="3"/>
      <c r="I77" s="3"/>
      <c r="J77" s="3"/>
      <c r="K77" s="3"/>
      <c r="L77" s="3"/>
      <c r="M77" s="4"/>
    </row>
    <row r="78" spans="1:13" ht="39" customHeight="1">
      <c r="A78" s="44" t="s">
        <v>26</v>
      </c>
      <c r="B78" s="48" t="s">
        <v>72</v>
      </c>
      <c r="C78" s="49"/>
      <c r="D78" s="50"/>
      <c r="E78" s="43"/>
      <c r="F78" s="3"/>
      <c r="G78" s="3"/>
      <c r="H78" s="3"/>
      <c r="I78" s="3"/>
      <c r="J78" s="3"/>
      <c r="K78" s="3"/>
      <c r="L78" s="3"/>
      <c r="M78" s="4"/>
    </row>
    <row r="79" spans="1:13" ht="69.75" customHeight="1">
      <c r="A79" s="44" t="s">
        <v>27</v>
      </c>
      <c r="B79" s="48" t="s">
        <v>73</v>
      </c>
      <c r="C79" s="49"/>
      <c r="D79" s="50"/>
      <c r="E79" s="30"/>
      <c r="F79" s="3"/>
      <c r="G79" s="3"/>
      <c r="H79" s="3"/>
      <c r="I79" s="3"/>
      <c r="J79" s="3"/>
      <c r="K79" s="3"/>
      <c r="L79" s="3"/>
      <c r="M79" s="4"/>
    </row>
    <row r="80" spans="1:13" ht="12.75" customHeight="1">
      <c r="A80" s="45" t="s">
        <v>79</v>
      </c>
      <c r="B80" s="46"/>
      <c r="C80" s="46"/>
      <c r="D80" s="46"/>
      <c r="E80" s="47"/>
      <c r="F80" s="3"/>
      <c r="G80" s="3"/>
      <c r="H80" s="3"/>
      <c r="I80" s="3"/>
      <c r="J80" s="3"/>
      <c r="K80" s="3"/>
      <c r="L80" s="3"/>
      <c r="M80" s="4"/>
    </row>
    <row r="81" spans="1:13" ht="38.25">
      <c r="A81" s="7" t="s">
        <v>22</v>
      </c>
      <c r="B81" s="51"/>
      <c r="C81" s="52"/>
      <c r="D81" s="53"/>
      <c r="E81" s="42" t="s">
        <v>76</v>
      </c>
      <c r="F81" s="3"/>
      <c r="G81" s="3"/>
      <c r="H81" s="3"/>
      <c r="I81" s="3"/>
      <c r="J81" s="3"/>
      <c r="K81" s="3"/>
      <c r="L81" s="3"/>
      <c r="M81" s="4"/>
    </row>
    <row r="82" spans="1:13" ht="42.75" customHeight="1">
      <c r="A82" s="7" t="s">
        <v>23</v>
      </c>
      <c r="B82" s="48" t="s">
        <v>77</v>
      </c>
      <c r="C82" s="49"/>
      <c r="D82" s="50"/>
      <c r="E82" s="43"/>
      <c r="F82" s="3"/>
      <c r="G82" s="3"/>
      <c r="H82" s="3"/>
      <c r="I82" s="3"/>
      <c r="J82" s="3"/>
      <c r="K82" s="3"/>
      <c r="L82" s="3"/>
      <c r="M82" s="4"/>
    </row>
    <row r="83" spans="1:13">
      <c r="A83" s="7" t="s">
        <v>24</v>
      </c>
      <c r="B83" s="54">
        <v>1034700</v>
      </c>
      <c r="C83" s="55"/>
      <c r="D83" s="56"/>
      <c r="E83" s="43"/>
      <c r="F83" s="4"/>
      <c r="G83" s="4"/>
      <c r="H83" s="4"/>
      <c r="I83" s="4"/>
      <c r="J83" s="4"/>
      <c r="K83" s="4"/>
      <c r="L83" s="4"/>
      <c r="M83" s="4"/>
    </row>
    <row r="84" spans="1:13" ht="25.5" customHeight="1">
      <c r="A84" s="44" t="s">
        <v>25</v>
      </c>
      <c r="B84" s="57">
        <v>0</v>
      </c>
      <c r="C84" s="58"/>
      <c r="D84" s="59"/>
      <c r="E84" s="86" t="s">
        <v>74</v>
      </c>
      <c r="F84" s="4"/>
      <c r="G84" s="4"/>
      <c r="H84" s="4"/>
      <c r="I84" s="4"/>
      <c r="J84" s="4"/>
      <c r="K84" s="4"/>
      <c r="L84" s="4"/>
      <c r="M84" s="4"/>
    </row>
    <row r="85" spans="1:13">
      <c r="A85" s="7" t="s">
        <v>26</v>
      </c>
      <c r="B85" s="80"/>
      <c r="C85" s="52"/>
      <c r="D85" s="53"/>
      <c r="E85" s="87"/>
      <c r="F85" s="4"/>
      <c r="G85" s="4"/>
      <c r="H85" s="4"/>
      <c r="I85" s="4"/>
      <c r="J85" s="4"/>
      <c r="K85" s="4"/>
      <c r="L85" s="4"/>
      <c r="M85" s="4"/>
    </row>
    <row r="86" spans="1:13" ht="153.75" customHeight="1">
      <c r="A86" s="44" t="s">
        <v>27</v>
      </c>
      <c r="B86" s="48" t="s">
        <v>75</v>
      </c>
      <c r="C86" s="49"/>
      <c r="D86" s="50"/>
      <c r="E86" s="43"/>
      <c r="F86" s="4"/>
      <c r="G86" s="4"/>
      <c r="H86" s="4"/>
      <c r="I86" s="4"/>
      <c r="J86" s="4"/>
      <c r="K86" s="4"/>
      <c r="L86" s="4"/>
      <c r="M86" s="4"/>
    </row>
    <row r="87" spans="1:13">
      <c r="A87" s="81" t="s">
        <v>28</v>
      </c>
      <c r="B87" s="82"/>
      <c r="C87" s="82"/>
      <c r="D87" s="83"/>
      <c r="E87" s="16"/>
      <c r="F87" s="4"/>
      <c r="G87" s="4"/>
      <c r="H87" s="4"/>
      <c r="I87" s="4"/>
      <c r="J87" s="4"/>
      <c r="K87" s="4"/>
      <c r="L87" s="4"/>
      <c r="M87" s="4"/>
    </row>
    <row r="88" spans="1:13" ht="25.5">
      <c r="A88" s="17" t="s">
        <v>29</v>
      </c>
      <c r="B88" s="6" t="s">
        <v>30</v>
      </c>
      <c r="C88" s="84" t="s">
        <v>31</v>
      </c>
      <c r="D88" s="85"/>
      <c r="E88" s="18"/>
      <c r="F88" s="4"/>
      <c r="G88" s="4"/>
      <c r="H88" s="4"/>
      <c r="I88" s="4"/>
      <c r="J88" s="4"/>
      <c r="K88" s="4"/>
      <c r="L88" s="4"/>
      <c r="M88" s="4"/>
    </row>
    <row r="89" spans="1:13">
      <c r="A89" s="18" t="s">
        <v>32</v>
      </c>
      <c r="B89" s="18">
        <v>0</v>
      </c>
      <c r="C89" s="78">
        <v>0</v>
      </c>
      <c r="D89" s="79"/>
      <c r="E89" s="18"/>
      <c r="F89" s="4"/>
      <c r="G89" s="4"/>
      <c r="H89" s="4"/>
      <c r="I89" s="4"/>
      <c r="J89" s="4"/>
      <c r="K89" s="4"/>
      <c r="L89" s="4"/>
      <c r="M89" s="4"/>
    </row>
    <row r="90" spans="1:13">
      <c r="A90" s="18" t="s">
        <v>33</v>
      </c>
      <c r="B90" s="18">
        <v>22</v>
      </c>
      <c r="C90" s="78">
        <v>20.51</v>
      </c>
      <c r="D90" s="79"/>
      <c r="E90" s="18"/>
      <c r="F90" s="4"/>
      <c r="G90" s="4"/>
      <c r="H90" s="4"/>
      <c r="I90" s="4"/>
      <c r="J90" s="4"/>
      <c r="K90" s="4"/>
      <c r="L90" s="4"/>
      <c r="M90" s="4"/>
    </row>
    <row r="91" spans="1:13">
      <c r="A91" s="18" t="s">
        <v>34</v>
      </c>
      <c r="B91" s="18">
        <v>1</v>
      </c>
      <c r="C91" s="78">
        <v>0.75</v>
      </c>
      <c r="D91" s="79"/>
      <c r="E91" s="18"/>
    </row>
    <row r="92" spans="1:13">
      <c r="A92" s="4"/>
      <c r="B92" s="4"/>
      <c r="C92" s="19"/>
      <c r="D92" s="19"/>
      <c r="E92" s="4"/>
    </row>
    <row r="93" spans="1:13">
      <c r="A93" s="4"/>
      <c r="B93" s="4"/>
      <c r="C93" s="19"/>
      <c r="D93" s="19"/>
      <c r="E93" s="4"/>
    </row>
    <row r="94" spans="1:13">
      <c r="A94" s="4"/>
      <c r="B94" s="4"/>
      <c r="C94" s="19"/>
      <c r="D94" s="19"/>
      <c r="E94" s="4"/>
    </row>
    <row r="95" spans="1:13">
      <c r="A95" s="63" t="s">
        <v>35</v>
      </c>
      <c r="B95" s="63"/>
      <c r="C95" s="63"/>
      <c r="D95" s="63"/>
      <c r="E95" s="63"/>
    </row>
    <row r="96" spans="1:13">
      <c r="A96" s="63"/>
      <c r="B96" s="63"/>
      <c r="C96" s="63"/>
      <c r="D96" s="63"/>
      <c r="E96" s="63"/>
    </row>
  </sheetData>
  <mergeCells count="80">
    <mergeCell ref="A68:B68"/>
    <mergeCell ref="A69:B69"/>
    <mergeCell ref="C69:D69"/>
    <mergeCell ref="A19:B19"/>
    <mergeCell ref="A9:B9"/>
    <mergeCell ref="A10:B10"/>
    <mergeCell ref="A11:B11"/>
    <mergeCell ref="A12:B12"/>
    <mergeCell ref="A66:B66"/>
    <mergeCell ref="A23:B23"/>
    <mergeCell ref="A24:B24"/>
    <mergeCell ref="A25:B25"/>
    <mergeCell ref="A56:B56"/>
    <mergeCell ref="A57:B57"/>
    <mergeCell ref="A51:B51"/>
    <mergeCell ref="A31:B31"/>
    <mergeCell ref="A70:B70"/>
    <mergeCell ref="C70:D70"/>
    <mergeCell ref="A71:B71"/>
    <mergeCell ref="C71:D71"/>
    <mergeCell ref="A72:B72"/>
    <mergeCell ref="C72:D72"/>
    <mergeCell ref="C91:D91"/>
    <mergeCell ref="A95:E96"/>
    <mergeCell ref="B81:D81"/>
    <mergeCell ref="B82:D82"/>
    <mergeCell ref="B83:D83"/>
    <mergeCell ref="B84:D84"/>
    <mergeCell ref="B85:D85"/>
    <mergeCell ref="B86:D86"/>
    <mergeCell ref="A87:D87"/>
    <mergeCell ref="C88:D88"/>
    <mergeCell ref="C89:D89"/>
    <mergeCell ref="C90:D90"/>
    <mergeCell ref="E84:E85"/>
    <mergeCell ref="A3:E3"/>
    <mergeCell ref="A4:B4"/>
    <mergeCell ref="A63:B63"/>
    <mergeCell ref="A64:B64"/>
    <mergeCell ref="A65:B65"/>
    <mergeCell ref="A5:B5"/>
    <mergeCell ref="A6:B6"/>
    <mergeCell ref="A8:B8"/>
    <mergeCell ref="A21:B21"/>
    <mergeCell ref="A22:B22"/>
    <mergeCell ref="E14:E18"/>
    <mergeCell ref="A7:B7"/>
    <mergeCell ref="A27:B27"/>
    <mergeCell ref="A28:B28"/>
    <mergeCell ref="A29:B29"/>
    <mergeCell ref="A30:B30"/>
    <mergeCell ref="A34:B34"/>
    <mergeCell ref="A47:B47"/>
    <mergeCell ref="A48:B48"/>
    <mergeCell ref="A37:B37"/>
    <mergeCell ref="A49:B49"/>
    <mergeCell ref="A61:B61"/>
    <mergeCell ref="A53:B53"/>
    <mergeCell ref="E1:E2"/>
    <mergeCell ref="A35:B35"/>
    <mergeCell ref="A36:B36"/>
    <mergeCell ref="E39:E43"/>
    <mergeCell ref="A45:B45"/>
    <mergeCell ref="A50:B50"/>
    <mergeCell ref="A52:B52"/>
    <mergeCell ref="A54:B54"/>
    <mergeCell ref="E49:E54"/>
    <mergeCell ref="A33:B33"/>
    <mergeCell ref="A58:B58"/>
    <mergeCell ref="A59:B59"/>
    <mergeCell ref="A60:B60"/>
    <mergeCell ref="A44:B44"/>
    <mergeCell ref="A80:E80"/>
    <mergeCell ref="B78:D78"/>
    <mergeCell ref="B79:D79"/>
    <mergeCell ref="A73:D73"/>
    <mergeCell ref="B74:D74"/>
    <mergeCell ref="B75:D75"/>
    <mergeCell ref="B76:D76"/>
    <mergeCell ref="B77:D77"/>
  </mergeCells>
  <pageMargins left="0.75" right="0.75" top="1" bottom="1" header="0.5" footer="0.5"/>
  <pageSetup paperSize="9" scale="79" fitToHeight="0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3"/>
  <sheetViews>
    <sheetView tabSelected="1" topLeftCell="A13" workbookViewId="0">
      <selection activeCell="B30" sqref="B30:Q30"/>
    </sheetView>
  </sheetViews>
  <sheetFormatPr defaultRowHeight="14.25"/>
  <cols>
    <col min="1" max="3" width="9.140625" style="91"/>
    <col min="4" max="4" width="40.140625" style="91" customWidth="1"/>
    <col min="5" max="5" width="16.5703125" style="91" customWidth="1"/>
    <col min="6" max="6" width="16.85546875" style="91" customWidth="1"/>
    <col min="7" max="7" width="17.42578125" style="91" customWidth="1"/>
    <col min="8" max="259" width="9.140625" style="91"/>
    <col min="260" max="260" width="40.140625" style="91" customWidth="1"/>
    <col min="261" max="261" width="16.5703125" style="91" customWidth="1"/>
    <col min="262" max="262" width="16.85546875" style="91" customWidth="1"/>
    <col min="263" max="263" width="17.42578125" style="91" customWidth="1"/>
    <col min="264" max="515" width="9.140625" style="91"/>
    <col min="516" max="516" width="40.140625" style="91" customWidth="1"/>
    <col min="517" max="517" width="16.5703125" style="91" customWidth="1"/>
    <col min="518" max="518" width="16.85546875" style="91" customWidth="1"/>
    <col min="519" max="519" width="17.42578125" style="91" customWidth="1"/>
    <col min="520" max="771" width="9.140625" style="91"/>
    <col min="772" max="772" width="40.140625" style="91" customWidth="1"/>
    <col min="773" max="773" width="16.5703125" style="91" customWidth="1"/>
    <col min="774" max="774" width="16.85546875" style="91" customWidth="1"/>
    <col min="775" max="775" width="17.42578125" style="91" customWidth="1"/>
    <col min="776" max="1027" width="9.140625" style="91"/>
    <col min="1028" max="1028" width="40.140625" style="91" customWidth="1"/>
    <col min="1029" max="1029" width="16.5703125" style="91" customWidth="1"/>
    <col min="1030" max="1030" width="16.85546875" style="91" customWidth="1"/>
    <col min="1031" max="1031" width="17.42578125" style="91" customWidth="1"/>
    <col min="1032" max="1283" width="9.140625" style="91"/>
    <col min="1284" max="1284" width="40.140625" style="91" customWidth="1"/>
    <col min="1285" max="1285" width="16.5703125" style="91" customWidth="1"/>
    <col min="1286" max="1286" width="16.85546875" style="91" customWidth="1"/>
    <col min="1287" max="1287" width="17.42578125" style="91" customWidth="1"/>
    <col min="1288" max="1539" width="9.140625" style="91"/>
    <col min="1540" max="1540" width="40.140625" style="91" customWidth="1"/>
    <col min="1541" max="1541" width="16.5703125" style="91" customWidth="1"/>
    <col min="1542" max="1542" width="16.85546875" style="91" customWidth="1"/>
    <col min="1543" max="1543" width="17.42578125" style="91" customWidth="1"/>
    <col min="1544" max="1795" width="9.140625" style="91"/>
    <col min="1796" max="1796" width="40.140625" style="91" customWidth="1"/>
    <col min="1797" max="1797" width="16.5703125" style="91" customWidth="1"/>
    <col min="1798" max="1798" width="16.85546875" style="91" customWidth="1"/>
    <col min="1799" max="1799" width="17.42578125" style="91" customWidth="1"/>
    <col min="1800" max="2051" width="9.140625" style="91"/>
    <col min="2052" max="2052" width="40.140625" style="91" customWidth="1"/>
    <col min="2053" max="2053" width="16.5703125" style="91" customWidth="1"/>
    <col min="2054" max="2054" width="16.85546875" style="91" customWidth="1"/>
    <col min="2055" max="2055" width="17.42578125" style="91" customWidth="1"/>
    <col min="2056" max="2307" width="9.140625" style="91"/>
    <col min="2308" max="2308" width="40.140625" style="91" customWidth="1"/>
    <col min="2309" max="2309" width="16.5703125" style="91" customWidth="1"/>
    <col min="2310" max="2310" width="16.85546875" style="91" customWidth="1"/>
    <col min="2311" max="2311" width="17.42578125" style="91" customWidth="1"/>
    <col min="2312" max="2563" width="9.140625" style="91"/>
    <col min="2564" max="2564" width="40.140625" style="91" customWidth="1"/>
    <col min="2565" max="2565" width="16.5703125" style="91" customWidth="1"/>
    <col min="2566" max="2566" width="16.85546875" style="91" customWidth="1"/>
    <col min="2567" max="2567" width="17.42578125" style="91" customWidth="1"/>
    <col min="2568" max="2819" width="9.140625" style="91"/>
    <col min="2820" max="2820" width="40.140625" style="91" customWidth="1"/>
    <col min="2821" max="2821" width="16.5703125" style="91" customWidth="1"/>
    <col min="2822" max="2822" width="16.85546875" style="91" customWidth="1"/>
    <col min="2823" max="2823" width="17.42578125" style="91" customWidth="1"/>
    <col min="2824" max="3075" width="9.140625" style="91"/>
    <col min="3076" max="3076" width="40.140625" style="91" customWidth="1"/>
    <col min="3077" max="3077" width="16.5703125" style="91" customWidth="1"/>
    <col min="3078" max="3078" width="16.85546875" style="91" customWidth="1"/>
    <col min="3079" max="3079" width="17.42578125" style="91" customWidth="1"/>
    <col min="3080" max="3331" width="9.140625" style="91"/>
    <col min="3332" max="3332" width="40.140625" style="91" customWidth="1"/>
    <col min="3333" max="3333" width="16.5703125" style="91" customWidth="1"/>
    <col min="3334" max="3334" width="16.85546875" style="91" customWidth="1"/>
    <col min="3335" max="3335" width="17.42578125" style="91" customWidth="1"/>
    <col min="3336" max="3587" width="9.140625" style="91"/>
    <col min="3588" max="3588" width="40.140625" style="91" customWidth="1"/>
    <col min="3589" max="3589" width="16.5703125" style="91" customWidth="1"/>
    <col min="3590" max="3590" width="16.85546875" style="91" customWidth="1"/>
    <col min="3591" max="3591" width="17.42578125" style="91" customWidth="1"/>
    <col min="3592" max="3843" width="9.140625" style="91"/>
    <col min="3844" max="3844" width="40.140625" style="91" customWidth="1"/>
    <col min="3845" max="3845" width="16.5703125" style="91" customWidth="1"/>
    <col min="3846" max="3846" width="16.85546875" style="91" customWidth="1"/>
    <col min="3847" max="3847" width="17.42578125" style="91" customWidth="1"/>
    <col min="3848" max="4099" width="9.140625" style="91"/>
    <col min="4100" max="4100" width="40.140625" style="91" customWidth="1"/>
    <col min="4101" max="4101" width="16.5703125" style="91" customWidth="1"/>
    <col min="4102" max="4102" width="16.85546875" style="91" customWidth="1"/>
    <col min="4103" max="4103" width="17.42578125" style="91" customWidth="1"/>
    <col min="4104" max="4355" width="9.140625" style="91"/>
    <col min="4356" max="4356" width="40.140625" style="91" customWidth="1"/>
    <col min="4357" max="4357" width="16.5703125" style="91" customWidth="1"/>
    <col min="4358" max="4358" width="16.85546875" style="91" customWidth="1"/>
    <col min="4359" max="4359" width="17.42578125" style="91" customWidth="1"/>
    <col min="4360" max="4611" width="9.140625" style="91"/>
    <col min="4612" max="4612" width="40.140625" style="91" customWidth="1"/>
    <col min="4613" max="4613" width="16.5703125" style="91" customWidth="1"/>
    <col min="4614" max="4614" width="16.85546875" style="91" customWidth="1"/>
    <col min="4615" max="4615" width="17.42578125" style="91" customWidth="1"/>
    <col min="4616" max="4867" width="9.140625" style="91"/>
    <col min="4868" max="4868" width="40.140625" style="91" customWidth="1"/>
    <col min="4869" max="4869" width="16.5703125" style="91" customWidth="1"/>
    <col min="4870" max="4870" width="16.85546875" style="91" customWidth="1"/>
    <col min="4871" max="4871" width="17.42578125" style="91" customWidth="1"/>
    <col min="4872" max="5123" width="9.140625" style="91"/>
    <col min="5124" max="5124" width="40.140625" style="91" customWidth="1"/>
    <col min="5125" max="5125" width="16.5703125" style="91" customWidth="1"/>
    <col min="5126" max="5126" width="16.85546875" style="91" customWidth="1"/>
    <col min="5127" max="5127" width="17.42578125" style="91" customWidth="1"/>
    <col min="5128" max="5379" width="9.140625" style="91"/>
    <col min="5380" max="5380" width="40.140625" style="91" customWidth="1"/>
    <col min="5381" max="5381" width="16.5703125" style="91" customWidth="1"/>
    <col min="5382" max="5382" width="16.85546875" style="91" customWidth="1"/>
    <col min="5383" max="5383" width="17.42578125" style="91" customWidth="1"/>
    <col min="5384" max="5635" width="9.140625" style="91"/>
    <col min="5636" max="5636" width="40.140625" style="91" customWidth="1"/>
    <col min="5637" max="5637" width="16.5703125" style="91" customWidth="1"/>
    <col min="5638" max="5638" width="16.85546875" style="91" customWidth="1"/>
    <col min="5639" max="5639" width="17.42578125" style="91" customWidth="1"/>
    <col min="5640" max="5891" width="9.140625" style="91"/>
    <col min="5892" max="5892" width="40.140625" style="91" customWidth="1"/>
    <col min="5893" max="5893" width="16.5703125" style="91" customWidth="1"/>
    <col min="5894" max="5894" width="16.85546875" style="91" customWidth="1"/>
    <col min="5895" max="5895" width="17.42578125" style="91" customWidth="1"/>
    <col min="5896" max="6147" width="9.140625" style="91"/>
    <col min="6148" max="6148" width="40.140625" style="91" customWidth="1"/>
    <col min="6149" max="6149" width="16.5703125" style="91" customWidth="1"/>
    <col min="6150" max="6150" width="16.85546875" style="91" customWidth="1"/>
    <col min="6151" max="6151" width="17.42578125" style="91" customWidth="1"/>
    <col min="6152" max="6403" width="9.140625" style="91"/>
    <col min="6404" max="6404" width="40.140625" style="91" customWidth="1"/>
    <col min="6405" max="6405" width="16.5703125" style="91" customWidth="1"/>
    <col min="6406" max="6406" width="16.85546875" style="91" customWidth="1"/>
    <col min="6407" max="6407" width="17.42578125" style="91" customWidth="1"/>
    <col min="6408" max="6659" width="9.140625" style="91"/>
    <col min="6660" max="6660" width="40.140625" style="91" customWidth="1"/>
    <col min="6661" max="6661" width="16.5703125" style="91" customWidth="1"/>
    <col min="6662" max="6662" width="16.85546875" style="91" customWidth="1"/>
    <col min="6663" max="6663" width="17.42578125" style="91" customWidth="1"/>
    <col min="6664" max="6915" width="9.140625" style="91"/>
    <col min="6916" max="6916" width="40.140625" style="91" customWidth="1"/>
    <col min="6917" max="6917" width="16.5703125" style="91" customWidth="1"/>
    <col min="6918" max="6918" width="16.85546875" style="91" customWidth="1"/>
    <col min="6919" max="6919" width="17.42578125" style="91" customWidth="1"/>
    <col min="6920" max="7171" width="9.140625" style="91"/>
    <col min="7172" max="7172" width="40.140625" style="91" customWidth="1"/>
    <col min="7173" max="7173" width="16.5703125" style="91" customWidth="1"/>
    <col min="7174" max="7174" width="16.85546875" style="91" customWidth="1"/>
    <col min="7175" max="7175" width="17.42578125" style="91" customWidth="1"/>
    <col min="7176" max="7427" width="9.140625" style="91"/>
    <col min="7428" max="7428" width="40.140625" style="91" customWidth="1"/>
    <col min="7429" max="7429" width="16.5703125" style="91" customWidth="1"/>
    <col min="7430" max="7430" width="16.85546875" style="91" customWidth="1"/>
    <col min="7431" max="7431" width="17.42578125" style="91" customWidth="1"/>
    <col min="7432" max="7683" width="9.140625" style="91"/>
    <col min="7684" max="7684" width="40.140625" style="91" customWidth="1"/>
    <col min="7685" max="7685" width="16.5703125" style="91" customWidth="1"/>
    <col min="7686" max="7686" width="16.85546875" style="91" customWidth="1"/>
    <col min="7687" max="7687" width="17.42578125" style="91" customWidth="1"/>
    <col min="7688" max="7939" width="9.140625" style="91"/>
    <col min="7940" max="7940" width="40.140625" style="91" customWidth="1"/>
    <col min="7941" max="7941" width="16.5703125" style="91" customWidth="1"/>
    <col min="7942" max="7942" width="16.85546875" style="91" customWidth="1"/>
    <col min="7943" max="7943" width="17.42578125" style="91" customWidth="1"/>
    <col min="7944" max="8195" width="9.140625" style="91"/>
    <col min="8196" max="8196" width="40.140625" style="91" customWidth="1"/>
    <col min="8197" max="8197" width="16.5703125" style="91" customWidth="1"/>
    <col min="8198" max="8198" width="16.85546875" style="91" customWidth="1"/>
    <col min="8199" max="8199" width="17.42578125" style="91" customWidth="1"/>
    <col min="8200" max="8451" width="9.140625" style="91"/>
    <col min="8452" max="8452" width="40.140625" style="91" customWidth="1"/>
    <col min="8453" max="8453" width="16.5703125" style="91" customWidth="1"/>
    <col min="8454" max="8454" width="16.85546875" style="91" customWidth="1"/>
    <col min="8455" max="8455" width="17.42578125" style="91" customWidth="1"/>
    <col min="8456" max="8707" width="9.140625" style="91"/>
    <col min="8708" max="8708" width="40.140625" style="91" customWidth="1"/>
    <col min="8709" max="8709" width="16.5703125" style="91" customWidth="1"/>
    <col min="8710" max="8710" width="16.85546875" style="91" customWidth="1"/>
    <col min="8711" max="8711" width="17.42578125" style="91" customWidth="1"/>
    <col min="8712" max="8963" width="9.140625" style="91"/>
    <col min="8964" max="8964" width="40.140625" style="91" customWidth="1"/>
    <col min="8965" max="8965" width="16.5703125" style="91" customWidth="1"/>
    <col min="8966" max="8966" width="16.85546875" style="91" customWidth="1"/>
    <col min="8967" max="8967" width="17.42578125" style="91" customWidth="1"/>
    <col min="8968" max="9219" width="9.140625" style="91"/>
    <col min="9220" max="9220" width="40.140625" style="91" customWidth="1"/>
    <col min="9221" max="9221" width="16.5703125" style="91" customWidth="1"/>
    <col min="9222" max="9222" width="16.85546875" style="91" customWidth="1"/>
    <col min="9223" max="9223" width="17.42578125" style="91" customWidth="1"/>
    <col min="9224" max="9475" width="9.140625" style="91"/>
    <col min="9476" max="9476" width="40.140625" style="91" customWidth="1"/>
    <col min="9477" max="9477" width="16.5703125" style="91" customWidth="1"/>
    <col min="9478" max="9478" width="16.85546875" style="91" customWidth="1"/>
    <col min="9479" max="9479" width="17.42578125" style="91" customWidth="1"/>
    <col min="9480" max="9731" width="9.140625" style="91"/>
    <col min="9732" max="9732" width="40.140625" style="91" customWidth="1"/>
    <col min="9733" max="9733" width="16.5703125" style="91" customWidth="1"/>
    <col min="9734" max="9734" width="16.85546875" style="91" customWidth="1"/>
    <col min="9735" max="9735" width="17.42578125" style="91" customWidth="1"/>
    <col min="9736" max="9987" width="9.140625" style="91"/>
    <col min="9988" max="9988" width="40.140625" style="91" customWidth="1"/>
    <col min="9989" max="9989" width="16.5703125" style="91" customWidth="1"/>
    <col min="9990" max="9990" width="16.85546875" style="91" customWidth="1"/>
    <col min="9991" max="9991" width="17.42578125" style="91" customWidth="1"/>
    <col min="9992" max="10243" width="9.140625" style="91"/>
    <col min="10244" max="10244" width="40.140625" style="91" customWidth="1"/>
    <col min="10245" max="10245" width="16.5703125" style="91" customWidth="1"/>
    <col min="10246" max="10246" width="16.85546875" style="91" customWidth="1"/>
    <col min="10247" max="10247" width="17.42578125" style="91" customWidth="1"/>
    <col min="10248" max="10499" width="9.140625" style="91"/>
    <col min="10500" max="10500" width="40.140625" style="91" customWidth="1"/>
    <col min="10501" max="10501" width="16.5703125" style="91" customWidth="1"/>
    <col min="10502" max="10502" width="16.85546875" style="91" customWidth="1"/>
    <col min="10503" max="10503" width="17.42578125" style="91" customWidth="1"/>
    <col min="10504" max="10755" width="9.140625" style="91"/>
    <col min="10756" max="10756" width="40.140625" style="91" customWidth="1"/>
    <col min="10757" max="10757" width="16.5703125" style="91" customWidth="1"/>
    <col min="10758" max="10758" width="16.85546875" style="91" customWidth="1"/>
    <col min="10759" max="10759" width="17.42578125" style="91" customWidth="1"/>
    <col min="10760" max="11011" width="9.140625" style="91"/>
    <col min="11012" max="11012" width="40.140625" style="91" customWidth="1"/>
    <col min="11013" max="11013" width="16.5703125" style="91" customWidth="1"/>
    <col min="11014" max="11014" width="16.85546875" style="91" customWidth="1"/>
    <col min="11015" max="11015" width="17.42578125" style="91" customWidth="1"/>
    <col min="11016" max="11267" width="9.140625" style="91"/>
    <col min="11268" max="11268" width="40.140625" style="91" customWidth="1"/>
    <col min="11269" max="11269" width="16.5703125" style="91" customWidth="1"/>
    <col min="11270" max="11270" width="16.85546875" style="91" customWidth="1"/>
    <col min="11271" max="11271" width="17.42578125" style="91" customWidth="1"/>
    <col min="11272" max="11523" width="9.140625" style="91"/>
    <col min="11524" max="11524" width="40.140625" style="91" customWidth="1"/>
    <col min="11525" max="11525" width="16.5703125" style="91" customWidth="1"/>
    <col min="11526" max="11526" width="16.85546875" style="91" customWidth="1"/>
    <col min="11527" max="11527" width="17.42578125" style="91" customWidth="1"/>
    <col min="11528" max="11779" width="9.140625" style="91"/>
    <col min="11780" max="11780" width="40.140625" style="91" customWidth="1"/>
    <col min="11781" max="11781" width="16.5703125" style="91" customWidth="1"/>
    <col min="11782" max="11782" width="16.85546875" style="91" customWidth="1"/>
    <col min="11783" max="11783" width="17.42578125" style="91" customWidth="1"/>
    <col min="11784" max="12035" width="9.140625" style="91"/>
    <col min="12036" max="12036" width="40.140625" style="91" customWidth="1"/>
    <col min="12037" max="12037" width="16.5703125" style="91" customWidth="1"/>
    <col min="12038" max="12038" width="16.85546875" style="91" customWidth="1"/>
    <col min="12039" max="12039" width="17.42578125" style="91" customWidth="1"/>
    <col min="12040" max="12291" width="9.140625" style="91"/>
    <col min="12292" max="12292" width="40.140625" style="91" customWidth="1"/>
    <col min="12293" max="12293" width="16.5703125" style="91" customWidth="1"/>
    <col min="12294" max="12294" width="16.85546875" style="91" customWidth="1"/>
    <col min="12295" max="12295" width="17.42578125" style="91" customWidth="1"/>
    <col min="12296" max="12547" width="9.140625" style="91"/>
    <col min="12548" max="12548" width="40.140625" style="91" customWidth="1"/>
    <col min="12549" max="12549" width="16.5703125" style="91" customWidth="1"/>
    <col min="12550" max="12550" width="16.85546875" style="91" customWidth="1"/>
    <col min="12551" max="12551" width="17.42578125" style="91" customWidth="1"/>
    <col min="12552" max="12803" width="9.140625" style="91"/>
    <col min="12804" max="12804" width="40.140625" style="91" customWidth="1"/>
    <col min="12805" max="12805" width="16.5703125" style="91" customWidth="1"/>
    <col min="12806" max="12806" width="16.85546875" style="91" customWidth="1"/>
    <col min="12807" max="12807" width="17.42578125" style="91" customWidth="1"/>
    <col min="12808" max="13059" width="9.140625" style="91"/>
    <col min="13060" max="13060" width="40.140625" style="91" customWidth="1"/>
    <col min="13061" max="13061" width="16.5703125" style="91" customWidth="1"/>
    <col min="13062" max="13062" width="16.85546875" style="91" customWidth="1"/>
    <col min="13063" max="13063" width="17.42578125" style="91" customWidth="1"/>
    <col min="13064" max="13315" width="9.140625" style="91"/>
    <col min="13316" max="13316" width="40.140625" style="91" customWidth="1"/>
    <col min="13317" max="13317" width="16.5703125" style="91" customWidth="1"/>
    <col min="13318" max="13318" width="16.85546875" style="91" customWidth="1"/>
    <col min="13319" max="13319" width="17.42578125" style="91" customWidth="1"/>
    <col min="13320" max="13571" width="9.140625" style="91"/>
    <col min="13572" max="13572" width="40.140625" style="91" customWidth="1"/>
    <col min="13573" max="13573" width="16.5703125" style="91" customWidth="1"/>
    <col min="13574" max="13574" width="16.85546875" style="91" customWidth="1"/>
    <col min="13575" max="13575" width="17.42578125" style="91" customWidth="1"/>
    <col min="13576" max="13827" width="9.140625" style="91"/>
    <col min="13828" max="13828" width="40.140625" style="91" customWidth="1"/>
    <col min="13829" max="13829" width="16.5703125" style="91" customWidth="1"/>
    <col min="13830" max="13830" width="16.85546875" style="91" customWidth="1"/>
    <col min="13831" max="13831" width="17.42578125" style="91" customWidth="1"/>
    <col min="13832" max="14083" width="9.140625" style="91"/>
    <col min="14084" max="14084" width="40.140625" style="91" customWidth="1"/>
    <col min="14085" max="14085" width="16.5703125" style="91" customWidth="1"/>
    <col min="14086" max="14086" width="16.85546875" style="91" customWidth="1"/>
    <col min="14087" max="14087" width="17.42578125" style="91" customWidth="1"/>
    <col min="14088" max="14339" width="9.140625" style="91"/>
    <col min="14340" max="14340" width="40.140625" style="91" customWidth="1"/>
    <col min="14341" max="14341" width="16.5703125" style="91" customWidth="1"/>
    <col min="14342" max="14342" width="16.85546875" style="91" customWidth="1"/>
    <col min="14343" max="14343" width="17.42578125" style="91" customWidth="1"/>
    <col min="14344" max="14595" width="9.140625" style="91"/>
    <col min="14596" max="14596" width="40.140625" style="91" customWidth="1"/>
    <col min="14597" max="14597" width="16.5703125" style="91" customWidth="1"/>
    <col min="14598" max="14598" width="16.85546875" style="91" customWidth="1"/>
    <col min="14599" max="14599" width="17.42578125" style="91" customWidth="1"/>
    <col min="14600" max="14851" width="9.140625" style="91"/>
    <col min="14852" max="14852" width="40.140625" style="91" customWidth="1"/>
    <col min="14853" max="14853" width="16.5703125" style="91" customWidth="1"/>
    <col min="14854" max="14854" width="16.85546875" style="91" customWidth="1"/>
    <col min="14855" max="14855" width="17.42578125" style="91" customWidth="1"/>
    <col min="14856" max="15107" width="9.140625" style="91"/>
    <col min="15108" max="15108" width="40.140625" style="91" customWidth="1"/>
    <col min="15109" max="15109" width="16.5703125" style="91" customWidth="1"/>
    <col min="15110" max="15110" width="16.85546875" style="91" customWidth="1"/>
    <col min="15111" max="15111" width="17.42578125" style="91" customWidth="1"/>
    <col min="15112" max="15363" width="9.140625" style="91"/>
    <col min="15364" max="15364" width="40.140625" style="91" customWidth="1"/>
    <col min="15365" max="15365" width="16.5703125" style="91" customWidth="1"/>
    <col min="15366" max="15366" width="16.85546875" style="91" customWidth="1"/>
    <col min="15367" max="15367" width="17.42578125" style="91" customWidth="1"/>
    <col min="15368" max="15619" width="9.140625" style="91"/>
    <col min="15620" max="15620" width="40.140625" style="91" customWidth="1"/>
    <col min="15621" max="15621" width="16.5703125" style="91" customWidth="1"/>
    <col min="15622" max="15622" width="16.85546875" style="91" customWidth="1"/>
    <col min="15623" max="15623" width="17.42578125" style="91" customWidth="1"/>
    <col min="15624" max="15875" width="9.140625" style="91"/>
    <col min="15876" max="15876" width="40.140625" style="91" customWidth="1"/>
    <col min="15877" max="15877" width="16.5703125" style="91" customWidth="1"/>
    <col min="15878" max="15878" width="16.85546875" style="91" customWidth="1"/>
    <col min="15879" max="15879" width="17.42578125" style="91" customWidth="1"/>
    <col min="15880" max="16131" width="9.140625" style="91"/>
    <col min="16132" max="16132" width="40.140625" style="91" customWidth="1"/>
    <col min="16133" max="16133" width="16.5703125" style="91" customWidth="1"/>
    <col min="16134" max="16134" width="16.85546875" style="91" customWidth="1"/>
    <col min="16135" max="16135" width="17.42578125" style="91" customWidth="1"/>
    <col min="16136" max="16384" width="9.140625" style="91"/>
  </cols>
  <sheetData>
    <row r="1" spans="1:7">
      <c r="A1" s="91" t="s">
        <v>82</v>
      </c>
    </row>
    <row r="3" spans="1:7" ht="42.75">
      <c r="A3" s="92" t="s">
        <v>83</v>
      </c>
      <c r="B3" s="92" t="s">
        <v>84</v>
      </c>
      <c r="C3" s="92" t="s">
        <v>85</v>
      </c>
      <c r="D3" s="92" t="s">
        <v>86</v>
      </c>
      <c r="E3" s="93" t="s">
        <v>87</v>
      </c>
      <c r="F3" s="93" t="s">
        <v>88</v>
      </c>
      <c r="G3" s="93" t="s">
        <v>89</v>
      </c>
    </row>
    <row r="4" spans="1:7">
      <c r="A4" s="92"/>
      <c r="B4" s="92"/>
      <c r="C4" s="92"/>
      <c r="D4" s="92"/>
      <c r="E4" s="92"/>
      <c r="F4" s="92"/>
      <c r="G4" s="92"/>
    </row>
    <row r="5" spans="1:7">
      <c r="A5" s="92">
        <v>758</v>
      </c>
      <c r="B5" s="92">
        <v>75814</v>
      </c>
      <c r="C5" s="92" t="s">
        <v>90</v>
      </c>
      <c r="D5" s="92" t="s">
        <v>91</v>
      </c>
      <c r="E5" s="94">
        <v>2500</v>
      </c>
      <c r="F5" s="94">
        <v>1801.78</v>
      </c>
      <c r="G5" s="94">
        <f t="shared" ref="G5:G11" si="0">(F5/E5*100)</f>
        <v>72.071200000000005</v>
      </c>
    </row>
    <row r="6" spans="1:7">
      <c r="A6" s="92">
        <v>758</v>
      </c>
      <c r="B6" s="92">
        <v>75814</v>
      </c>
      <c r="C6" s="92"/>
      <c r="D6" s="92" t="s">
        <v>92</v>
      </c>
      <c r="E6" s="94">
        <v>2500</v>
      </c>
      <c r="F6" s="94">
        <f>SUM(F5)</f>
        <v>1801.78</v>
      </c>
      <c r="G6" s="94">
        <f t="shared" si="0"/>
        <v>72.071200000000005</v>
      </c>
    </row>
    <row r="7" spans="1:7">
      <c r="A7" s="92">
        <v>852</v>
      </c>
      <c r="B7" s="92">
        <v>85202</v>
      </c>
      <c r="C7" s="92" t="s">
        <v>93</v>
      </c>
      <c r="D7" s="92" t="s">
        <v>94</v>
      </c>
      <c r="E7" s="94">
        <v>691810.31</v>
      </c>
      <c r="F7" s="94">
        <v>367928.53</v>
      </c>
      <c r="G7" s="94">
        <f t="shared" si="0"/>
        <v>53.183441281758292</v>
      </c>
    </row>
    <row r="8" spans="1:7" ht="85.5">
      <c r="A8" s="92"/>
      <c r="B8" s="92"/>
      <c r="C8" s="92" t="s">
        <v>95</v>
      </c>
      <c r="D8" s="93" t="s">
        <v>96</v>
      </c>
      <c r="E8" s="94">
        <v>1608959.43</v>
      </c>
      <c r="F8" s="94">
        <v>820993.62</v>
      </c>
      <c r="G8" s="94">
        <f t="shared" si="0"/>
        <v>51.026371746365292</v>
      </c>
    </row>
    <row r="9" spans="1:7">
      <c r="A9" s="92">
        <v>852</v>
      </c>
      <c r="B9" s="92">
        <v>85202</v>
      </c>
      <c r="C9" s="92"/>
      <c r="D9" s="92" t="s">
        <v>92</v>
      </c>
      <c r="E9" s="94">
        <f>SUM(E7:E8)</f>
        <v>2300769.7400000002</v>
      </c>
      <c r="F9" s="94">
        <f>SUM(F7:F8)</f>
        <v>1188922.1499999999</v>
      </c>
      <c r="G9" s="94">
        <f t="shared" si="0"/>
        <v>51.674973350440524</v>
      </c>
    </row>
    <row r="10" spans="1:7">
      <c r="A10" s="92">
        <v>853</v>
      </c>
      <c r="B10" s="92">
        <v>85324</v>
      </c>
      <c r="C10" s="92" t="s">
        <v>97</v>
      </c>
      <c r="D10" s="92" t="s">
        <v>98</v>
      </c>
      <c r="E10" s="94">
        <v>36000</v>
      </c>
      <c r="F10" s="94">
        <v>19235</v>
      </c>
      <c r="G10" s="94">
        <f t="shared" si="0"/>
        <v>53.430555555555557</v>
      </c>
    </row>
    <row r="11" spans="1:7">
      <c r="A11" s="92">
        <v>853</v>
      </c>
      <c r="B11" s="92">
        <v>85324</v>
      </c>
      <c r="C11" s="92"/>
      <c r="D11" s="92" t="s">
        <v>92</v>
      </c>
      <c r="E11" s="94">
        <f>SUM(E10:E10)</f>
        <v>36000</v>
      </c>
      <c r="F11" s="94">
        <f>SUM(F10:F10)</f>
        <v>19235</v>
      </c>
      <c r="G11" s="94">
        <f t="shared" si="0"/>
        <v>53.430555555555557</v>
      </c>
    </row>
    <row r="12" spans="1:7" ht="28.5">
      <c r="A12" s="92">
        <v>855</v>
      </c>
      <c r="B12" s="92">
        <v>85508</v>
      </c>
      <c r="C12" s="92" t="s">
        <v>99</v>
      </c>
      <c r="D12" s="93" t="s">
        <v>100</v>
      </c>
      <c r="E12" s="94">
        <v>0</v>
      </c>
      <c r="F12" s="94">
        <v>29.2</v>
      </c>
      <c r="G12" s="94" t="s">
        <v>101</v>
      </c>
    </row>
    <row r="13" spans="1:7">
      <c r="A13" s="92"/>
      <c r="B13" s="92"/>
      <c r="C13" s="92" t="s">
        <v>102</v>
      </c>
      <c r="D13" s="92" t="s">
        <v>103</v>
      </c>
      <c r="E13" s="94">
        <v>0</v>
      </c>
      <c r="F13" s="94">
        <v>60</v>
      </c>
      <c r="G13" s="94" t="s">
        <v>101</v>
      </c>
    </row>
    <row r="14" spans="1:7">
      <c r="A14" s="92"/>
      <c r="B14" s="92"/>
      <c r="C14" s="92" t="s">
        <v>90</v>
      </c>
      <c r="D14" s="92" t="s">
        <v>104</v>
      </c>
      <c r="E14" s="94">
        <v>0</v>
      </c>
      <c r="F14" s="94">
        <v>17.059999999999999</v>
      </c>
      <c r="G14" s="94" t="s">
        <v>101</v>
      </c>
    </row>
    <row r="15" spans="1:7" ht="28.5">
      <c r="A15" s="92"/>
      <c r="B15" s="92"/>
      <c r="C15" s="92" t="s">
        <v>105</v>
      </c>
      <c r="D15" s="93" t="s">
        <v>106</v>
      </c>
      <c r="E15" s="94">
        <v>0</v>
      </c>
      <c r="F15" s="94">
        <v>32.700000000000003</v>
      </c>
      <c r="G15" s="94" t="s">
        <v>101</v>
      </c>
    </row>
    <row r="16" spans="1:7" ht="85.5">
      <c r="A16" s="92"/>
      <c r="B16" s="92"/>
      <c r="C16" s="92" t="s">
        <v>95</v>
      </c>
      <c r="D16" s="93" t="s">
        <v>96</v>
      </c>
      <c r="E16" s="94">
        <v>525733.19999999995</v>
      </c>
      <c r="F16" s="94">
        <v>276151.36</v>
      </c>
      <c r="G16" s="94">
        <f>(F16/E16*100)</f>
        <v>52.526901477783795</v>
      </c>
    </row>
    <row r="17" spans="1:30">
      <c r="A17" s="92">
        <v>855</v>
      </c>
      <c r="B17" s="92">
        <v>85508</v>
      </c>
      <c r="C17" s="92"/>
      <c r="D17" s="92" t="s">
        <v>92</v>
      </c>
      <c r="E17" s="94">
        <f>SUM(E12:E16)</f>
        <v>525733.19999999995</v>
      </c>
      <c r="F17" s="94">
        <f>SUM(F12:F16)</f>
        <v>276290.32</v>
      </c>
      <c r="G17" s="94">
        <f>(F17/E17*100)</f>
        <v>52.553333135514372</v>
      </c>
    </row>
    <row r="18" spans="1:30">
      <c r="A18" s="92">
        <v>855</v>
      </c>
      <c r="B18" s="92">
        <v>85510</v>
      </c>
      <c r="C18" s="92" t="s">
        <v>102</v>
      </c>
      <c r="D18" s="92" t="s">
        <v>103</v>
      </c>
      <c r="E18" s="94">
        <v>10000</v>
      </c>
      <c r="F18" s="94">
        <v>2767.86</v>
      </c>
      <c r="G18" s="94">
        <f>(F18/E18*100)</f>
        <v>27.678600000000003</v>
      </c>
    </row>
    <row r="19" spans="1:30">
      <c r="A19" s="92"/>
      <c r="B19" s="92"/>
      <c r="C19" s="92" t="s">
        <v>90</v>
      </c>
      <c r="D19" s="92" t="s">
        <v>104</v>
      </c>
      <c r="E19" s="94">
        <v>0</v>
      </c>
      <c r="F19" s="94">
        <v>10.17</v>
      </c>
      <c r="G19" s="94" t="s">
        <v>101</v>
      </c>
    </row>
    <row r="20" spans="1:30" ht="85.5">
      <c r="A20" s="92"/>
      <c r="B20" s="92"/>
      <c r="C20" s="92" t="s">
        <v>95</v>
      </c>
      <c r="D20" s="93" t="s">
        <v>96</v>
      </c>
      <c r="E20" s="94">
        <v>1287597.21</v>
      </c>
      <c r="F20" s="94">
        <v>609785.67000000004</v>
      </c>
      <c r="G20" s="94">
        <f>(F20/E20*100)</f>
        <v>47.358418087904994</v>
      </c>
    </row>
    <row r="21" spans="1:30">
      <c r="A21" s="92">
        <v>855</v>
      </c>
      <c r="B21" s="92">
        <v>85510</v>
      </c>
      <c r="C21" s="92"/>
      <c r="D21" s="92" t="s">
        <v>92</v>
      </c>
      <c r="E21" s="94">
        <f>SUM(E18:E20)</f>
        <v>1297597.21</v>
      </c>
      <c r="F21" s="94">
        <f>SUM(F18:F20)</f>
        <v>612563.70000000007</v>
      </c>
      <c r="G21" s="94">
        <f>(F21/E21*100)</f>
        <v>47.207538308440114</v>
      </c>
    </row>
    <row r="22" spans="1:30">
      <c r="A22" s="92"/>
      <c r="B22" s="92"/>
      <c r="C22" s="92"/>
      <c r="D22" s="92" t="s">
        <v>107</v>
      </c>
      <c r="E22" s="94">
        <f>E6+E9+E11+E17+E21</f>
        <v>4162600.1500000004</v>
      </c>
      <c r="F22" s="94">
        <f>F6+F9+F11+F17+F21</f>
        <v>2098812.9500000002</v>
      </c>
      <c r="G22" s="94">
        <f>(F22/E22*100)</f>
        <v>50.420719607190712</v>
      </c>
    </row>
    <row r="27" spans="1:30">
      <c r="A27" s="91" t="s">
        <v>108</v>
      </c>
    </row>
    <row r="29" spans="1:30">
      <c r="A29" s="91" t="s">
        <v>109</v>
      </c>
      <c r="B29" s="95" t="s">
        <v>110</v>
      </c>
      <c r="C29" s="95"/>
      <c r="D29" s="95"/>
      <c r="E29" s="95"/>
      <c r="F29" s="95"/>
      <c r="G29" s="95"/>
      <c r="H29" s="95"/>
      <c r="I29" s="95"/>
      <c r="J29" s="95"/>
    </row>
    <row r="30" spans="1:30" ht="13.5" customHeight="1">
      <c r="A30" s="91" t="s">
        <v>111</v>
      </c>
      <c r="B30" s="95" t="s">
        <v>112</v>
      </c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</row>
    <row r="31" spans="1:30">
      <c r="A31" s="91" t="s">
        <v>113</v>
      </c>
      <c r="B31" s="95" t="s">
        <v>114</v>
      </c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</row>
    <row r="32" spans="1:30">
      <c r="A32" s="91" t="s">
        <v>115</v>
      </c>
      <c r="B32" s="95" t="s">
        <v>116</v>
      </c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</row>
    <row r="33" spans="1:37">
      <c r="A33" s="91" t="s">
        <v>117</v>
      </c>
      <c r="B33" s="96" t="s">
        <v>118</v>
      </c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</row>
  </sheetData>
  <mergeCells count="5">
    <mergeCell ref="B29:J29"/>
    <mergeCell ref="B30:Q30"/>
    <mergeCell ref="B31:Q31"/>
    <mergeCell ref="B32:AD32"/>
    <mergeCell ref="B33:AK33"/>
  </mergeCells>
  <pageMargins left="0.74803149606299213" right="0.74803149606299213" top="0.98425196850393704" bottom="0.98425196850393704" header="0.51181102362204722" footer="0.51181102362204722"/>
  <pageSetup paperSize="9" scale="2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Wydatki</vt:lpstr>
      <vt:lpstr>dochody</vt:lpstr>
      <vt:lpstr>Wydatki!Obszar_wydruku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</dc:creator>
  <cp:lastModifiedBy>wlidwin</cp:lastModifiedBy>
  <cp:lastPrinted>2017-08-02T08:18:10Z</cp:lastPrinted>
  <dcterms:created xsi:type="dcterms:W3CDTF">2017-07-31T10:54:35Z</dcterms:created>
  <dcterms:modified xsi:type="dcterms:W3CDTF">2017-08-22T09:58:38Z</dcterms:modified>
</cp:coreProperties>
</file>