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B\Wykonanie I p. 2019\Wykonanie WPF\"/>
    </mc:Choice>
  </mc:AlternateContent>
  <xr:revisionPtr revIDLastSave="0" documentId="13_ncr:1_{C5C0B8B5-AE09-487F-AB6E-5A47F9F1F80C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Wykonanie WPF" sheetId="1" r:id="rId1"/>
    <sheet name="Przedsięwzięcia" sheetId="4" r:id="rId2"/>
  </sheets>
  <calcPr calcId="181029"/>
</workbook>
</file>

<file path=xl/calcChain.xml><?xml version="1.0" encoding="utf-8"?>
<calcChain xmlns="http://schemas.openxmlformats.org/spreadsheetml/2006/main">
  <c r="I30" i="4" l="1"/>
  <c r="J30" i="4" l="1"/>
  <c r="I47" i="4"/>
  <c r="J47" i="4" s="1"/>
  <c r="I17" i="4"/>
  <c r="I6" i="4"/>
  <c r="J6" i="4" s="1"/>
  <c r="I8" i="4"/>
  <c r="I7" i="4" s="1"/>
  <c r="J7" i="4" s="1"/>
  <c r="J55" i="4"/>
  <c r="J54" i="4"/>
  <c r="J53" i="4"/>
  <c r="J52" i="4"/>
  <c r="J51" i="4"/>
  <c r="J50" i="4"/>
  <c r="J49" i="4"/>
  <c r="J48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0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J8" i="4" l="1"/>
  <c r="I5" i="4"/>
  <c r="J5" i="4" s="1"/>
  <c r="I29" i="4"/>
  <c r="J29" i="4" s="1"/>
  <c r="I4" i="4" l="1"/>
  <c r="J4" i="4" s="1"/>
</calcChain>
</file>

<file path=xl/sharedStrings.xml><?xml version="1.0" encoding="utf-8"?>
<sst xmlns="http://schemas.openxmlformats.org/spreadsheetml/2006/main" count="402" uniqueCount="315">
  <si>
    <t>Lp.</t>
  </si>
  <si>
    <t>Wyszczególnienie</t>
  </si>
  <si>
    <t>Plan 2019 – UCHWAŁA WPF</t>
  </si>
  <si>
    <t>Plan 2019 – ZMIANA WPF PÓŁROCZE</t>
  </si>
  <si>
    <t>Wykonanie I półrocze 2019</t>
  </si>
  <si>
    <t>Wykonanie planu (względem zmiany)</t>
  </si>
  <si>
    <t>1</t>
  </si>
  <si>
    <t>Dochody ogółem</t>
  </si>
  <si>
    <t>1.1</t>
  </si>
  <si>
    <t>Dochody bieżące</t>
  </si>
  <si>
    <t>1.1.1</t>
  </si>
  <si>
    <t>dochody z tytułu udziału we wpływach z podatku dochodowego od osób fizycznych</t>
  </si>
  <si>
    <t>1.1.2</t>
  </si>
  <si>
    <t>dochody z tytułu udziału we wpływach z podatku dochodowego od osób prawnych</t>
  </si>
  <si>
    <t>1.1.3</t>
  </si>
  <si>
    <t>podatki i opłaty</t>
  </si>
  <si>
    <t>1.1.3.1</t>
  </si>
  <si>
    <t>z podatku od nieruchomości</t>
  </si>
  <si>
    <t>1.1.4</t>
  </si>
  <si>
    <t>z subwencji ogólnej</t>
  </si>
  <si>
    <t>1.1.5</t>
  </si>
  <si>
    <t>z tytułu dotacji i środków przeznaczonych na cele bieżące</t>
  </si>
  <si>
    <t>1.2</t>
  </si>
  <si>
    <t>Dochody majątkowe, w tym</t>
  </si>
  <si>
    <t>1.2.1</t>
  </si>
  <si>
    <t>ze sprzedaży majątku</t>
  </si>
  <si>
    <t>1.2.2</t>
  </si>
  <si>
    <t>z tytułu dotacji oraz środków przeznaczonych na inwestycje</t>
  </si>
  <si>
    <t>2</t>
  </si>
  <si>
    <t>Wydatki ogółem</t>
  </si>
  <si>
    <t>2.1</t>
  </si>
  <si>
    <t>Wydatki bieżące, w tym:</t>
  </si>
  <si>
    <t>2.1.1</t>
  </si>
  <si>
    <t>z tytułu poręczeń i gwarancji</t>
  </si>
  <si>
    <t>2.1.1.1</t>
  </si>
  <si>
    <t>w tym: gwarancje i poręczenia podlegające wyłączeniu z limitu spłaty zobowiązań, o którym mowa w art. 243 ustawy</t>
  </si>
  <si>
    <t>2.1.2</t>
  </si>
  <si>
    <t>na spłatę przejętych zobowiązań samodzielnego publicznego zakładu opieki zdrowotnej przekształconego na zasadach określonych w przepisach  o działalności leczniczej, w wysokości, w jakiej nie podlegają sfinansowaniu dotacją z budżetu państwa</t>
  </si>
  <si>
    <t/>
  </si>
  <si>
    <t>2.1.3</t>
  </si>
  <si>
    <t>wydatki na obsługę długu, w tym:</t>
  </si>
  <si>
    <t>2.1.3.1</t>
  </si>
  <si>
    <t>odsetki i dyskonto określone w art. 243 ust. 1 ustawy, w tym:</t>
  </si>
  <si>
    <t>2.1.3.1.1</t>
  </si>
  <si>
    <t>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</si>
  <si>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</si>
  <si>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>odsetki i dyskonto podlegające wyłączeniu z limitu spłaty zobowiązań, o którym mowa w art. 243 ustawy, z tytułu zobowiązań na wkład krajowy</t>
  </si>
  <si>
    <t>2.2</t>
  </si>
  <si>
    <t>Wydatki majątkowe</t>
  </si>
  <si>
    <t>3</t>
  </si>
  <si>
    <t>Wynik budżetu</t>
  </si>
  <si>
    <t>4</t>
  </si>
  <si>
    <t>Przychody budżetu</t>
  </si>
  <si>
    <t>4.1</t>
  </si>
  <si>
    <t>Nadwyżka budżetowa z lat ubiegłych</t>
  </si>
  <si>
    <t>4.1.1</t>
  </si>
  <si>
    <t>w tym na pokrycie deficytu budżetu</t>
  </si>
  <si>
    <t>4.2</t>
  </si>
  <si>
    <t>Wolne środki, o których mowa w art. 217 ust.2 pkt 6 ustawy</t>
  </si>
  <si>
    <t>4.2.1</t>
  </si>
  <si>
    <t>4.3</t>
  </si>
  <si>
    <t>Kredyty, pożyczki, emisja papierów wartościowych</t>
  </si>
  <si>
    <t>4.3.1</t>
  </si>
  <si>
    <t>4.4</t>
  </si>
  <si>
    <t>Inne przychody niezwiązane z zaciągnięciem długu</t>
  </si>
  <si>
    <t>4.4.1</t>
  </si>
  <si>
    <t>5</t>
  </si>
  <si>
    <t>Rozchody budżetu</t>
  </si>
  <si>
    <t>5.1</t>
  </si>
  <si>
    <t>Spłaty rat kapitałowych kredytów i pożyczek oraz wykup papierów wartościowych</t>
  </si>
  <si>
    <t>5.1.1</t>
  </si>
  <si>
    <t>w tym łączna kwota przypadających na dany rok kwot ustawowych wyłączeń z limitu spłaty zobowiązań, o którym mowa w art. 243 ustawy, z tego:</t>
  </si>
  <si>
    <t>5.1.1.1</t>
  </si>
  <si>
    <t>w tym kwota przypadających na dany rok kwot wyłączeń określonych w art. 243 ust. 3 ustawy</t>
  </si>
  <si>
    <t>5.1.1.2</t>
  </si>
  <si>
    <t>kwota przypadających na dany rok kwot wyłączeń określonych w art. 243 ust. 3a ustawy</t>
  </si>
  <si>
    <t>5.1.1.3</t>
  </si>
  <si>
    <t>kwota przypadających na dany rok kwot wyłączeń innych niż określone w art. 243</t>
  </si>
  <si>
    <t>5.2</t>
  </si>
  <si>
    <t>Inne rozchody niezwiązane ze spłatą długu</t>
  </si>
  <si>
    <t>6</t>
  </si>
  <si>
    <t>Kwota długu</t>
  </si>
  <si>
    <t>7</t>
  </si>
  <si>
    <t>Kwota zobowiązań wynikających z przejęcia przez jednostkę samorządu terytorialnego zobowiązań po likwidowanych i przekształcanych jednostkach zaliczanych do sektora  finansów publicznych</t>
  </si>
  <si>
    <t>8</t>
  </si>
  <si>
    <t>Relacja zrównoważenia wydatków bieżących, o której mowa w art. 242 ustawy</t>
  </si>
  <si>
    <t>8.1</t>
  </si>
  <si>
    <t>Różnica między dochodami bieżącymi a  wydatkami bieżącymi</t>
  </si>
  <si>
    <t>8.2</t>
  </si>
  <si>
    <t>Różnica między dochodami bieżącymi, skorygowanymi o środki,  a wydatkami bieżącymi, pomniejszonymi o wydatki</t>
  </si>
  <si>
    <t>9</t>
  </si>
  <si>
    <t>Wskaźnik spłaty zobowiązań</t>
  </si>
  <si>
    <t>9.1</t>
  </si>
  <si>
    <t>Wskaźnik planowanej łącznej kwoty spłaty zobowiązań, o której mowa w art. 243 ust. 1 ustawy, do dochodów, bez uwzględnienia zobowiązań związku współtworzonego przez jednostkę samorządu terytorialnego i bez uwzględniania ustawowych wyłączeń przypadających na dany rok</t>
  </si>
  <si>
    <t>9.2</t>
  </si>
  <si>
    <t>Wskaźnik planowanej łącznej kwoty spłaty zobowiązań, o której mowa w art. 243 ust. 1 ustawy, do dochodów, bez uwzględnienia zobowiązań związku współtworzonego przez jednostkę samorządu terytorialnego, po uwzględnieniu ustawowych wyłączeń przypadających na dany rok</t>
  </si>
  <si>
    <t>9.3</t>
  </si>
  <si>
    <t>Kwota zobowiązań związku współtworzonego przez jednostkę samorządu terytorialnego przypadających do spłaty w danym roku budżetowym, podlegająca doliczeniu zgodnie z art. 244 ustawy</t>
  </si>
  <si>
    <t>9.4</t>
  </si>
  <si>
    <t>Wskaźnik planowanej łącznej kwoty spłaty zobowiązań, o której mowa w art. 243 ust. 1 ustawy, do dochodów, po uwzględnieniu zobowiązań związku współtworzonego przez jednostkę samorządu terytorialnego oraz po uwzględnieniu ustawowych wyłączeń przypadających na dany rok</t>
  </si>
  <si>
    <t>9.5</t>
  </si>
  <si>
    <t>Wskaźnik dochodów bieżących powiększonych o dochody ze sprzedaży majątku oraz pomniejszonych o wydatki bieżące, do dochodów budżetu, ustalony dla danego roku (wskaźnik jednoroczny)</t>
  </si>
  <si>
    <t>9.6</t>
  </si>
  <si>
    <t>Dopuszczalny wskaźnik spłaty zobowiązań określony w art. 243 ustawy, po uwzględnieniu ustawowych wyłączeń, obliczony w oparciu o plan 3 kwartu roku poprzedzającego pierwszy rok prognozy (wskaźnik ustalony w oparciu o średnią arytmetyczną z 3 poprzednich lat)</t>
  </si>
  <si>
    <t>9.6.1</t>
  </si>
  <si>
    <t>Dopuszczalny wskaźnik spłaty zobowiązań określony w art. 243 ustawy, po uwzględnieniu ustawowych wyłączeń, obliczony w oparciu o wykonanie roku poprzedzającego pierwszy rok prognozy (wskaźnik ustalony w oparciu o średnią arytmetyczną z 3 poprzednich lat)</t>
  </si>
  <si>
    <t>9.7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</si>
  <si>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</si>
  <si>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Tak</t>
  </si>
  <si>
    <t>9.7.1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</si>
  <si>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</si>
  <si>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10</t>
  </si>
  <si>
    <t>Przeznaczenie prognozowanej nadwyżki budżetowej,  w tym na:</t>
  </si>
  <si>
    <t>10.1</t>
  </si>
  <si>
    <t>Spłaty kredytów, pożyczek i wykup papierów wartościowych</t>
  </si>
  <si>
    <t>11</t>
  </si>
  <si>
    <t>Informacje uzupełniające o wybranych rodzajach wydatków budżetowych</t>
  </si>
  <si>
    <t>11.1</t>
  </si>
  <si>
    <t>Wydatki bieżące na wynagrodzenia i składki od nich naliczane</t>
  </si>
  <si>
    <t>11.2</t>
  </si>
  <si>
    <t>Wydatki związane z funkcjonowaniem organów jednostki samorządu terytorialnego</t>
  </si>
  <si>
    <t>11.3</t>
  </si>
  <si>
    <t>Wydatki objęte limitem, o którym mowa w art. 226 ust. 3 pkt 4 ustawy</t>
  </si>
  <si>
    <t>11.3.1</t>
  </si>
  <si>
    <t>bieżące</t>
  </si>
  <si>
    <t>11.3.2</t>
  </si>
  <si>
    <t>majątkowe</t>
  </si>
  <si>
    <t>11.4</t>
  </si>
  <si>
    <t>Wydatki inwestycyjne kontynuowane</t>
  </si>
  <si>
    <t>11.5</t>
  </si>
  <si>
    <t>Nowe wydatki inwestycyjne</t>
  </si>
  <si>
    <t>11.6</t>
  </si>
  <si>
    <t>Wydatki majątkowe w formie dotacji</t>
  </si>
  <si>
    <t>12</t>
  </si>
  <si>
    <t>Finansowanie programów, projektów lub zadań realizowanych z udziałem środków, o których mowa w art. 5 ust. 1 pkt 2 i 3 ustawy</t>
  </si>
  <si>
    <t>12.1</t>
  </si>
  <si>
    <t>Dochody bieżące na programy, projekty lub zadania finansowane z udziałem środków, o których mowa w art. 5 ust. 1 pkt 2 i 3 ustawy</t>
  </si>
  <si>
    <t>12.1.1</t>
  </si>
  <si>
    <t>-  w tym środki określone w art. 5 ust. 1 pkt 2 ustawy</t>
  </si>
  <si>
    <t>12.1.1.1</t>
  </si>
  <si>
    <t>- w tym środki określone w art. 5 ust. 1 pkt 2 ustawy wynikające wyłącznie z  zawartych umów na realizację programu, projektu lub zadania</t>
  </si>
  <si>
    <t>12.2</t>
  </si>
  <si>
    <t>Dochody majątkowe  na programy, projekty lub zadania finansowane z udziałem środków, o których mowa w art. 5 ust. 1 pkt 2 i 3 ustawy</t>
  </si>
  <si>
    <t>12.2.1</t>
  </si>
  <si>
    <t>12.2.1.1</t>
  </si>
  <si>
    <t>- w tym środki określone w art. 5 ust. 1 pkt 2 ustawy wynikające wyłącznie z zawartych umów na realizację programu, projektu lub zadania</t>
  </si>
  <si>
    <t>12.3</t>
  </si>
  <si>
    <t>Wydatki bieżące na programy, projekty lub zadania finansowane z udziałem środków, o których mowa w art. 5 ust. 1 pkt 2 i 3 ustawy</t>
  </si>
  <si>
    <t>12.3.1</t>
  </si>
  <si>
    <t>-  w tym finansowane środkami określonymi w art. 5 ust. 1 pkt 2 ustawy</t>
  </si>
  <si>
    <t>12.3.2</t>
  </si>
  <si>
    <t>Wydatki bieżące na realizację programu, projektu lub zadania wynikające wyłącznie z zawartych umów z podmiotem dysponującym środkami, o których mowa w art. 5 ust. 1 pkt 2 ustawy</t>
  </si>
  <si>
    <t>12.4</t>
  </si>
  <si>
    <t>Wydatki majątkowe na programy, projekty lub zadania finansowane z udziałem środków, o których mowa w art. 5 ust. 1 pkt 2 i 3 ustawy</t>
  </si>
  <si>
    <t>12.4.1</t>
  </si>
  <si>
    <t>12.4.2</t>
  </si>
  <si>
    <t>Wydatki majątkowe na realizację programu, projektu lub zadania wynikające wyłącznie z zawartych umów z podmiotem dysponującym środkami, o których mowa w art. 5 ust. 1 pkt 2 ustawy</t>
  </si>
  <si>
    <t>12.5</t>
  </si>
  <si>
    <t>Wydatki na wkład krajowy w związku z umową na realizację programu, projektu lub zadania finansowanego z udziałem środków, o których mowa w art. 5 ust. 1 pkt 2 ustawy bez względu na stopień finansowania tymi środkami</t>
  </si>
  <si>
    <t>12.5.1</t>
  </si>
  <si>
    <t xml:space="preserve"> - w tym w związku z już zawartą umową na realizację programu, projektu lub zadania</t>
  </si>
  <si>
    <t>12.6</t>
  </si>
  <si>
    <t>Wydatki na wkład krajowy w związku z zawartą po dniu 1 stycznia 2013 r. umową na realizację programu, projektu lub zadania finansowanego w co najmniej 60% środkami, o których mowa w art. 5 ust. 1 pkt 2 ustawy</t>
  </si>
  <si>
    <t>12.6.1</t>
  </si>
  <si>
    <t>12.7</t>
  </si>
  <si>
    <t>Przychody z tytułu kredytów, pożyczek, emisji papierów wartościowych powstające w związku z umową na realizację programu, projektu lub zadania finansowanego z udziałem środków, o których mowa w art. 5 ust. 1 pkt 2 ustawy, bez względu na stopień finansowania tymi środkami</t>
  </si>
  <si>
    <t>12.7.1</t>
  </si>
  <si>
    <t>12.8</t>
  </si>
  <si>
    <t>Przychody z tytułu kredytów, pożyczek, emisji papierów wartościowych powstające w związku z zawartą po dniu 1 stycznia 2013 r. umowa na realizację programu, projektu lub zadania finansowanego w co najmniej 60% środkami, o których mowa w art. 5 ust. 1 pkt 2 ustawy</t>
  </si>
  <si>
    <t>12.8.1</t>
  </si>
  <si>
    <t>13</t>
  </si>
  <si>
    <t>Kwoty dotyczące przejęcia i spłaty zobowiązań po samodzielnych publicznych zakładach opieki zdrowotnej oraz pokrycia ujemnego wyniku</t>
  </si>
  <si>
    <t>13.1</t>
  </si>
  <si>
    <t>Kwota zobowiązań wynikających z przejęcia przez jednostkę samorządu terytorialnego zobowiązań po likwidowanych i przekształcanych samodzielnych zakładach opieki zdrowotnej</t>
  </si>
  <si>
    <t>13.2</t>
  </si>
  <si>
    <t>Dochody budżetowe z tytułu dotacji celowej z budżetu państwa, o której mowa w art. 196 ustawy z  dnia 15 kwietnia 2011 r.  o działalności leczniczej (Dz.U.  z 2013 r. poz. 217, z późn. zm.)</t>
  </si>
  <si>
    <t>13.3</t>
  </si>
  <si>
    <t>Wysokość zobowiązań podlegających umorzeniu, o którym mowa w art. 190 ustawy o działalności leczniczej</t>
  </si>
  <si>
    <t>13.4</t>
  </si>
  <si>
    <t>Wydatki na spłatę przejętych zobowiązań samodzielnego publicznego zakładu opieki zdrowotnej przekształconego na zasadach określonych w przepisach  o działalności leczniczej</t>
  </si>
  <si>
    <t>13.5</t>
  </si>
  <si>
    <t>Wydatki na spłatę przejętych zobowiązań samodzielnego publicznego zakładu opieki zdrowotnej likwidowanego na zasadach określonych w przepisach  o działalności leczniczej</t>
  </si>
  <si>
    <t>13.6</t>
  </si>
  <si>
    <t>Wydatki na spłatę zobowiązań samodzielnego publicznego zakładu opieki zdrowotnej przejętych do końca 2011 r. na podstawie przepisów o zakładach opieki zdrowotnej</t>
  </si>
  <si>
    <t>13.7</t>
  </si>
  <si>
    <t>Wydatki bieżące na pokrycie ujemnego wyniku finansowego samodzielnego publicznego zakładu opieki zdrowotnej</t>
  </si>
  <si>
    <t>14</t>
  </si>
  <si>
    <t>Dane uzupełniające o długu i jego spłacie</t>
  </si>
  <si>
    <t>14.1</t>
  </si>
  <si>
    <t>Spłaty rat kapitałowych oraz wykup papierów wartościowych, o których mowa w pkt. 5.1., wynikające wyłącznie z tytułu zobowiązań już zaciągniętych</t>
  </si>
  <si>
    <t>14.2</t>
  </si>
  <si>
    <t>Kwota długu, którego planowana spłata dokona się z wydatków budżetu</t>
  </si>
  <si>
    <t>14.3</t>
  </si>
  <si>
    <t>Wydatki zmniejszające dług, w tym</t>
  </si>
  <si>
    <t>14.3.1</t>
  </si>
  <si>
    <t>spłata zobowiązań wymagalnych z lat poprzednich, innych niż w pkt 14.3.3</t>
  </si>
  <si>
    <t>14.3.2</t>
  </si>
  <si>
    <t>związane z umowami zaliczanymi do tytułów dłużnych wliczanych w państwowy dług publiczny</t>
  </si>
  <si>
    <t>14.3.3</t>
  </si>
  <si>
    <t>wypłaty z tytułu wymagalnych poręczeń i gwarancji</t>
  </si>
  <si>
    <t>14.4</t>
  </si>
  <si>
    <t>Wynik operacji niekasowych wpływających na kwotę długu ( m.in. umorzenia, różnice kursowe)</t>
  </si>
  <si>
    <t>15</t>
  </si>
  <si>
    <t>Dane dotyczące emitowanych obligacji przychodowych</t>
  </si>
  <si>
    <t>15.1</t>
  </si>
  <si>
    <t>Środki z przedsięwzięcia gromadzone na rachunku bankowym, w tym:</t>
  </si>
  <si>
    <t>15.1.1</t>
  </si>
  <si>
    <t>środki na zaspokojenie roszczeń obligatariuszy</t>
  </si>
  <si>
    <t>15.2</t>
  </si>
  <si>
    <t>Wydatki bieżące z tytułu świadczenia emitenta należnego obligatariuszom, nieuwzględniane w limicie spłaty zobowiązań, o którym mowa w art. 243 ustawy</t>
  </si>
  <si>
    <t>Wykonanie</t>
  </si>
  <si>
    <t>Nazwa i cel</t>
  </si>
  <si>
    <t>Jednostka</t>
  </si>
  <si>
    <t>Od</t>
  </si>
  <si>
    <t>Do</t>
  </si>
  <si>
    <t>Nakłady</t>
  </si>
  <si>
    <t>Plan po zmianach na 30.06.2019 r.</t>
  </si>
  <si>
    <t>Stopień realizacji w I półroczu 2019 r.</t>
  </si>
  <si>
    <t>Limit zobowiązań</t>
  </si>
  <si>
    <t>Przedsięwzięcia razem</t>
  </si>
  <si>
    <t>1.a</t>
  </si>
  <si>
    <t xml:space="preserve"> - wydatki bieżące</t>
  </si>
  <si>
    <t>1.b</t>
  </si>
  <si>
    <t xml:space="preserve"> - wydatki majątkowe</t>
  </si>
  <si>
    <t>Wydatki na programy, projekty lub zadania związane z programami realizowanymi z udziałem środków, o których mowa w art.5 ust.1 pkt 2 i 3 ustawy z dnia 27 sierpnia 2009.r. o finansach publicznych (Dz.U.Nr 157, poz.1240,z późn.zm.):</t>
  </si>
  <si>
    <t>1.1.1.1</t>
  </si>
  <si>
    <t>Aktywna integracja w powiecie gryfińskim, program RPO WZ na lata 2014-2020 - Rozwój form aktywnej integracji oraz upowszechnianie aktywnej integracji i pracy socjalnej</t>
  </si>
  <si>
    <t>1.1.1.2</t>
  </si>
  <si>
    <t>Budowa Regionalnej Infrastruktury Informacji Przestrzennej Województwa Zachodniopomorskiego, program RPO WZ na lata 2014-2020 - Wsparcie rozwoju e-usług publicznych</t>
  </si>
  <si>
    <t>Starostwo Powiatowe w Gryfinie</t>
  </si>
  <si>
    <t>1.1.1.3</t>
  </si>
  <si>
    <t>Inwestycja w kształcenie zawodowe - inwestycją w przyszłość!, program RPO WZ na lata 2014-2020 - Wzrost konkurencyjności na rynku pracy uczniów technikum i branżowej szkoły I stopnia oraz podniesienie jakości kształcenia zawodowego</t>
  </si>
  <si>
    <t>1.1.1.4</t>
  </si>
  <si>
    <t>Kwalifikacje dziś - dobra praca jutro, program RPO WZ na lata 2014-2020  - Podniesienie umiejętności oraz uzyskanie kwalifikacji zawodowych przez 102 uczniów szkoły oraz doskonalenie umiejętności i kompetencji zawodowych 16 nauczycieli zawodu i instruktorów praktycznej nauki zawodu</t>
  </si>
  <si>
    <t>1.1.1.5</t>
  </si>
  <si>
    <t>Niepełnosprawni w pracy - program aktywizacji społeczno-zawodowej osób niepełnosprawnych, program RPO WZ na lata 2014-2020 - Kompleksowa aktywizacja społeczno-zawodowa na rzecz integracji osób i rodzin zagrożonych ubóstwem i/lub wykluczeniem społecznym</t>
  </si>
  <si>
    <t>1.1.1.6</t>
  </si>
  <si>
    <t>Podnoszenie jakości kształcenia zawodowego poprzez realizację zagranicznych staży - Odbycie staży przez uczniów Technikum Zawodowego w zawodzie technik budownictwa, technik żywienia i usług gastronomicznych, technik informatyki, job shadowing nauczycieli przedmiotów zawodowych informatycznych oraz szkolenie i nauczanie uczniów w zawodach technik żywienia i organizacji usług gastronomicznych i technik hotelarstwa</t>
  </si>
  <si>
    <t>1.1.1.7</t>
  </si>
  <si>
    <t>Struggle Against Violent Extremins, program Erasmus+  - Zwiększenie świadomości nauczycieli i uczniów w obszarze zagrożenia ekstremizmami, zachęcanie młodzieży do aktywnego uczestnictwa w procesach demokratycznych</t>
  </si>
  <si>
    <t>1.1.1.8</t>
  </si>
  <si>
    <t>Termomodernizacja Domu Pomocy Społecznej w Trzcińsku-Zdroju, program RPO WZ na lata 2014-2020 - Modernizacja energetyczna obiektów powiatu</t>
  </si>
  <si>
    <t>1.1.2.1</t>
  </si>
  <si>
    <t>1.1.2.2</t>
  </si>
  <si>
    <t>1.1.2.3</t>
  </si>
  <si>
    <t>Poprawa dostępności obszarów wiejskich powiatu gryfińskiego poprzez przebudowę drogi powiatowej Nr 1384Z Kłodowo - Trzcińsko-Zdrój - Warnice, PROW na lata 2014-2020 - Poprawa infrastruktury drogowej</t>
  </si>
  <si>
    <t>1.1.2.4</t>
  </si>
  <si>
    <t>Przebudowa ulicy 1 Maja w Gryfinie, program RPO WZ na lata 2014-2020 - Poprawa infrastruktury drogowej</t>
  </si>
  <si>
    <t>1.1.2.5</t>
  </si>
  <si>
    <t>Przebudowa, rozbudowa, nadbudowa zespołu budynków w SOSW w Chojnie - termomodernizacja budynku internatu, program RPO WZ na lata 2014-2020 - Modernizacja infrastruktury szkolnej</t>
  </si>
  <si>
    <t>1.1.2.6</t>
  </si>
  <si>
    <t>Termomodernizacja budynku Szpitala Powiatowego w Gryfinie, program RPO WZ na lata 2014-2020 - Modernizacja infrastruktury ochrony zdrowia</t>
  </si>
  <si>
    <t>1.1.2.7</t>
  </si>
  <si>
    <t>1.1.2.8</t>
  </si>
  <si>
    <t>Termomodernizacja obiektu Domu Pomocy Społecznej w Moryniu, program RPO WZ na lata 2014-2020 - Modernizacja energetyczna obiektów powiatu</t>
  </si>
  <si>
    <t>Wydatki na programy, projekty lub zadania związane z umowami partnerstwa publiczno-prywatnego:</t>
  </si>
  <si>
    <t>1.3</t>
  </si>
  <si>
    <t>Wydatki na programy, projekty lub zadania pozostałe (inne niż wymienione w pkt 1.1 i 1.2):</t>
  </si>
  <si>
    <t>1.3.1</t>
  </si>
  <si>
    <t>1.3.1.1</t>
  </si>
  <si>
    <t>Asysta techniczna i konserwacja oprogramowania systemu teleinformatycznego EWID 2007 - Realizacja zadań wieloletnich dotyczących działalności bieżącej</t>
  </si>
  <si>
    <t>1.3.1.2</t>
  </si>
  <si>
    <t>Bieżące utrzymanie dróg - Realizacja zadań wieloletnich dotyczących działalności bieżącej</t>
  </si>
  <si>
    <t>1.3.1.3</t>
  </si>
  <si>
    <t>Koszenie poboczy dróg powiatowych - Realizacja zadań wieloletnich dotyczących działalności bieżącej</t>
  </si>
  <si>
    <t>1.3.1.4</t>
  </si>
  <si>
    <t>Nadzór i konserwacja systemu Archiwum pojazdów - Realizacja zadań wieloletnich dotyczących działalności bieżącej</t>
  </si>
  <si>
    <t>1.3.1.5</t>
  </si>
  <si>
    <t>1.3.1.6</t>
  </si>
  <si>
    <t>Prowadzenie Domu Pomocy Społecznej w Dębcach - Realizacja zadania z zakresu pomocy społecznej dla osób dorosłych niepełnosprawnych intelektualnie</t>
  </si>
  <si>
    <t>1.3.1.7</t>
  </si>
  <si>
    <t>Prowadzenie Domu Pomocy Społecznej w Moryniu - Realizacja zadania z zakresu pomocy społecznej dla osób dorosłych niepełnosprawnych intelektualnie</t>
  </si>
  <si>
    <t>1.3.1.8</t>
  </si>
  <si>
    <t>Prowadzenie Domu Pomocy Społecznej w Trzcińsku-Zdroju - Realizacja zadania z zakresu pomocy społecznej dla osób dorosłych niepełnosprawnych intelektualnie</t>
  </si>
  <si>
    <t>1.3.1.9</t>
  </si>
  <si>
    <t>Rozbudowa Szpitala Powiatowego w Gryfinie - Modernizacja infrastruktury ochrony zdrowia</t>
  </si>
  <si>
    <t>1.3.1.10</t>
  </si>
  <si>
    <t>Sprzątanie pomieszczeń biurowych oraz terenów zielonych budynków Starostwa Powiatowego w Gryfinie oraz Chojnie - Realizacja zadań wieloletnich dotyczących działalności bieżącej</t>
  </si>
  <si>
    <t>1.3.1.11</t>
  </si>
  <si>
    <t>Ubezpieczenie Powiatu Gryfińskiego - komunikacyjne - Realizacja zadań wieloletnich dotyczących działalności bieżącej</t>
  </si>
  <si>
    <t>1.3.1.12</t>
  </si>
  <si>
    <t>Ubezpieczenie Powiatu Gryfińskiego - mienia i odpowiedzialności cywilnej - Realizacja zadań wieloletnich dotyczących działalności bieżącej</t>
  </si>
  <si>
    <t>1.3.1.13</t>
  </si>
  <si>
    <t>Utrzymanie czystości na ulicach powiatowych w Gryfinie - Realizacja zadań wieloletnich dotyczących działalności bieżącej</t>
  </si>
  <si>
    <t>1.3.1.14</t>
  </si>
  <si>
    <t>1.3.1.15</t>
  </si>
  <si>
    <t>Utylizacja wód opadowych z ulic powiatowych w Chojnie - Realizacja zadań wieloletnich dotyczących działalności bieżącej</t>
  </si>
  <si>
    <t>1.3.1.16</t>
  </si>
  <si>
    <t>Zimowe utrzymanie dróg - Realizacja zadań wieloletnich dotyczących działalności bieżącej</t>
  </si>
  <si>
    <t>1.3.2</t>
  </si>
  <si>
    <t>1.3.2.1</t>
  </si>
  <si>
    <t>Hala Sportowa przy ul. Niepodległości w Gryfinie - Budowa infrastruktury sportowej</t>
  </si>
  <si>
    <t>1.3.2.2</t>
  </si>
  <si>
    <t>Przebudowa boiska sportowego na terenie SOSW w Chojnie - Poprawa infrastruktury sportowej w jednostkach edukacyjnych Powiatu Gryfińskiego</t>
  </si>
  <si>
    <t>1.3.2.3</t>
  </si>
  <si>
    <t>Przebudowa drogi powiatowej nr 1361Z, na odcinku Czepino - Żabnica - Poprawa infrastruktury drogowej</t>
  </si>
  <si>
    <t>1.3.2.4</t>
  </si>
  <si>
    <t>Przebudowa przepustów w ciągu drogi powiatowej nr 1549Z Banie-Rów, wraz z dojazdami na odcinku od km: 4+050 do km: 4+730 - Poprawa infrastruktury drogowej</t>
  </si>
  <si>
    <t>1.3.2.5</t>
  </si>
  <si>
    <t>Przebudowa przepustu na rzece Rurzyca w m. Rurka - Poprawa infrastruktury drogowej</t>
  </si>
  <si>
    <t>1.3.2.6</t>
  </si>
  <si>
    <t>Przebudowa ulicy Krasińskiego w Gryfinie - Poprawa infrastruktury drogowej</t>
  </si>
  <si>
    <t>1.3.2.7</t>
  </si>
  <si>
    <t>1.3.2.8</t>
  </si>
  <si>
    <t>Wykonanie rurociągu melioracji wodnych szczegółowych oraz obniżenie i stabilizacja nadmiernie spiętrzonych wód jeziora Orzechów stanowiącego działkę nr 350/2 obręb Orzechów, gmina Cedynia - Zabezpieczenie dróg oraz gruntów rolnych sąsiadujących ze zbiornikiem przed zalewaniem</t>
  </si>
  <si>
    <t>Utrzymanie ulic powiatowych w miastach (porozumienia z gminami) - Realizacja zadań wieloletnich dotyczących działalności bieżącej</t>
  </si>
  <si>
    <t>Załącznik nr 1</t>
  </si>
  <si>
    <t>Informacja o kształtowaniu się wieloletniej prognozy finansowej Powiatu Gryfińskiego za I półrocze 2019 r.</t>
  </si>
  <si>
    <t>Załącznik nr 2</t>
  </si>
  <si>
    <t>Informacja o przebiegu realizacji przedsięwzięć wieloletnich</t>
  </si>
  <si>
    <t>Plan na 01.01.2019 r.</t>
  </si>
  <si>
    <t>Partycypacja w kosztach wynagrodzeń i pochodnych Prezesa Oddziału Związku Nauczycielstwa Polskiego - Współfinansowanie kosztów wynagrodzenia członków związku zawodowego ZNP</t>
  </si>
  <si>
    <t>Zespół Szkół Ponadgimnazjalnych w Chojnie</t>
  </si>
  <si>
    <t>Specjalny Ośrodek Szkolno-Wychowawczy w Chojnie</t>
  </si>
  <si>
    <t>Powiatowe Centrum Pomocy Rodzinie w Gryfinie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</si>
</sst>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sz val="8"/>
      <color rgb="FFFF0000"/>
      <name val="Times New Roman"/>
      <family val="1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Calibri"/>
      <family val="2"/>
      <charset val="238"/>
    </font>
    <font>
      <b/>
      <sz val="16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ADD8E6"/>
      </patternFill>
    </fill>
    <fill>
      <patternFill patternType="solid">
        <fgColor rgb="FFFFFFFF"/>
      </patternFill>
    </fill>
    <fill>
      <patternFill patternType="solid">
        <fgColor rgb="FFADFF2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0" borderId="0" xfId="0" applyNumberFormat="1"/>
    <xf numFmtId="0" fontId="2" fillId="0" borderId="0" xfId="0" applyFont="1"/>
    <xf numFmtId="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10" fontId="4" fillId="4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10" fontId="6" fillId="4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0" fontId="6" fillId="3" borderId="1" xfId="0" applyNumberFormat="1" applyFont="1" applyFill="1" applyBorder="1" applyAlignment="1">
      <alignment vertical="center"/>
    </xf>
    <xf numFmtId="10" fontId="6" fillId="3" borderId="1" xfId="0" applyNumberFormat="1" applyFont="1" applyFill="1" applyBorder="1" applyAlignment="1">
      <alignment vertical="center" wrapText="1"/>
    </xf>
    <xf numFmtId="10" fontId="6" fillId="3" borderId="1" xfId="0" applyNumberFormat="1" applyFont="1" applyFill="1" applyBorder="1" applyAlignment="1">
      <alignment horizontal="right" vertical="center"/>
    </xf>
    <xf numFmtId="10" fontId="4" fillId="3" borderId="1" xfId="0" applyNumberFormat="1" applyFont="1" applyFill="1" applyBorder="1" applyAlignment="1">
      <alignment vertical="center"/>
    </xf>
    <xf numFmtId="10" fontId="4" fillId="3" borderId="1" xfId="0" applyNumberFormat="1" applyFont="1" applyFill="1" applyBorder="1" applyAlignment="1">
      <alignment vertical="center" wrapText="1"/>
    </xf>
    <xf numFmtId="10" fontId="4" fillId="3" borderId="1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10" fontId="6" fillId="4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/>
    </xf>
    <xf numFmtId="10" fontId="8" fillId="4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vertical="center" wrapText="1"/>
    </xf>
    <xf numFmtId="1" fontId="9" fillId="5" borderId="1" xfId="0" applyNumberFormat="1" applyFont="1" applyFill="1" applyBorder="1" applyAlignment="1">
      <alignment vertical="center"/>
    </xf>
    <xf numFmtId="4" fontId="9" fillId="5" borderId="1" xfId="0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center"/>
    </xf>
    <xf numFmtId="10" fontId="5" fillId="4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10" fontId="4" fillId="4" borderId="1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8"/>
  <sheetViews>
    <sheetView tabSelected="1" zoomScaleNormal="100" workbookViewId="0">
      <pane xSplit="1" ySplit="3" topLeftCell="B43" activePane="bottomRight" state="frozen"/>
      <selection pane="topRight" activeCell="B1" sqref="B1"/>
      <selection pane="bottomLeft" activeCell="A2" sqref="A2"/>
      <selection pane="bottomRight" activeCell="I43" sqref="I43"/>
    </sheetView>
  </sheetViews>
  <sheetFormatPr defaultRowHeight="15" x14ac:dyDescent="0.25"/>
  <cols>
    <col min="1" max="1" width="7.140625" style="2" customWidth="1"/>
    <col min="2" max="2" width="42.85546875" style="2" customWidth="1"/>
    <col min="3" max="5" width="14.28515625" customWidth="1"/>
    <col min="6" max="6" width="10.5703125" customWidth="1"/>
    <col min="8" max="8" width="10" bestFit="1" customWidth="1"/>
    <col min="13" max="13" width="10" bestFit="1" customWidth="1"/>
  </cols>
  <sheetData>
    <row r="1" spans="1:6" s="5" customFormat="1" ht="30" customHeight="1" x14ac:dyDescent="0.25">
      <c r="A1" s="4"/>
      <c r="B1" s="4"/>
      <c r="E1" s="45" t="s">
        <v>306</v>
      </c>
    </row>
    <row r="2" spans="1:6" s="5" customFormat="1" ht="30" customHeight="1" x14ac:dyDescent="0.25">
      <c r="A2" s="47" t="s">
        <v>307</v>
      </c>
      <c r="B2" s="47"/>
      <c r="C2" s="47"/>
      <c r="D2" s="47"/>
      <c r="E2" s="47"/>
      <c r="F2" s="47"/>
    </row>
    <row r="3" spans="1:6" ht="48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</row>
    <row r="4" spans="1:6" x14ac:dyDescent="0.25">
      <c r="A4" s="7" t="s">
        <v>6</v>
      </c>
      <c r="B4" s="8" t="s">
        <v>7</v>
      </c>
      <c r="C4" s="9">
        <v>94860907.530000001</v>
      </c>
      <c r="D4" s="9">
        <v>95181105.599999994</v>
      </c>
      <c r="E4" s="9">
        <v>47481950.210000001</v>
      </c>
      <c r="F4" s="10">
        <f t="shared" ref="F4:F24" si="0">IF($D4=0,0,$E4/$D4)</f>
        <v>0.49885899003467765</v>
      </c>
    </row>
    <row r="5" spans="1:6" x14ac:dyDescent="0.25">
      <c r="A5" s="7" t="s">
        <v>8</v>
      </c>
      <c r="B5" s="8" t="s">
        <v>9</v>
      </c>
      <c r="C5" s="9">
        <v>84981971.569999993</v>
      </c>
      <c r="D5" s="9">
        <v>86224846.560000002</v>
      </c>
      <c r="E5" s="9">
        <v>45798166.439999998</v>
      </c>
      <c r="F5" s="10">
        <f t="shared" si="0"/>
        <v>0.53114813498834246</v>
      </c>
    </row>
    <row r="6" spans="1:6" ht="24" x14ac:dyDescent="0.25">
      <c r="A6" s="11" t="s">
        <v>10</v>
      </c>
      <c r="B6" s="12" t="s">
        <v>11</v>
      </c>
      <c r="C6" s="13">
        <v>16037679</v>
      </c>
      <c r="D6" s="14">
        <v>16037679</v>
      </c>
      <c r="E6" s="13">
        <v>7503888</v>
      </c>
      <c r="F6" s="15">
        <f t="shared" si="0"/>
        <v>0.46789114559531964</v>
      </c>
    </row>
    <row r="7" spans="1:6" ht="24" x14ac:dyDescent="0.25">
      <c r="A7" s="11" t="s">
        <v>12</v>
      </c>
      <c r="B7" s="12" t="s">
        <v>13</v>
      </c>
      <c r="C7" s="13">
        <v>600000</v>
      </c>
      <c r="D7" s="14">
        <v>600000</v>
      </c>
      <c r="E7" s="13">
        <v>202639.32</v>
      </c>
      <c r="F7" s="15">
        <f t="shared" si="0"/>
        <v>0.33773220000000004</v>
      </c>
    </row>
    <row r="8" spans="1:6" x14ac:dyDescent="0.25">
      <c r="A8" s="11" t="s">
        <v>14</v>
      </c>
      <c r="B8" s="12" t="s">
        <v>15</v>
      </c>
      <c r="C8" s="13">
        <v>4294433</v>
      </c>
      <c r="D8" s="14">
        <v>4294433</v>
      </c>
      <c r="E8" s="13">
        <v>2556183.75</v>
      </c>
      <c r="F8" s="15">
        <f t="shared" si="0"/>
        <v>0.59523195495191095</v>
      </c>
    </row>
    <row r="9" spans="1:6" x14ac:dyDescent="0.25">
      <c r="A9" s="11" t="s">
        <v>16</v>
      </c>
      <c r="B9" s="12" t="s">
        <v>17</v>
      </c>
      <c r="C9" s="13">
        <v>0</v>
      </c>
      <c r="D9" s="14">
        <v>0</v>
      </c>
      <c r="E9" s="13">
        <v>0</v>
      </c>
      <c r="F9" s="15">
        <f t="shared" si="0"/>
        <v>0</v>
      </c>
    </row>
    <row r="10" spans="1:6" x14ac:dyDescent="0.25">
      <c r="A10" s="11" t="s">
        <v>18</v>
      </c>
      <c r="B10" s="12" t="s">
        <v>19</v>
      </c>
      <c r="C10" s="13">
        <v>32609504</v>
      </c>
      <c r="D10" s="14">
        <v>31699320</v>
      </c>
      <c r="E10" s="13">
        <v>17839132</v>
      </c>
      <c r="F10" s="15">
        <f t="shared" si="0"/>
        <v>0.56276071537181238</v>
      </c>
    </row>
    <row r="11" spans="1:6" x14ac:dyDescent="0.25">
      <c r="A11" s="11" t="s">
        <v>20</v>
      </c>
      <c r="B11" s="12" t="s">
        <v>21</v>
      </c>
      <c r="C11" s="13">
        <v>27231544.699999999</v>
      </c>
      <c r="D11" s="14">
        <v>29190191.829999998</v>
      </c>
      <c r="E11" s="13">
        <v>14960964.130000001</v>
      </c>
      <c r="F11" s="15">
        <f t="shared" si="0"/>
        <v>0.51253394349481407</v>
      </c>
    </row>
    <row r="12" spans="1:6" x14ac:dyDescent="0.25">
      <c r="A12" s="7" t="s">
        <v>22</v>
      </c>
      <c r="B12" s="8" t="s">
        <v>23</v>
      </c>
      <c r="C12" s="9">
        <v>9878935.9600000009</v>
      </c>
      <c r="D12" s="9">
        <v>8956259.0399999991</v>
      </c>
      <c r="E12" s="9">
        <v>1683783.77</v>
      </c>
      <c r="F12" s="10">
        <f t="shared" si="0"/>
        <v>0.18800078944567911</v>
      </c>
    </row>
    <row r="13" spans="1:6" x14ac:dyDescent="0.25">
      <c r="A13" s="11" t="s">
        <v>24</v>
      </c>
      <c r="B13" s="12" t="s">
        <v>25</v>
      </c>
      <c r="C13" s="13">
        <v>240411</v>
      </c>
      <c r="D13" s="14">
        <v>240411</v>
      </c>
      <c r="E13" s="13">
        <v>47727.93</v>
      </c>
      <c r="F13" s="15">
        <f t="shared" si="0"/>
        <v>0.19852639854249599</v>
      </c>
    </row>
    <row r="14" spans="1:6" ht="24" x14ac:dyDescent="0.25">
      <c r="A14" s="11" t="s">
        <v>26</v>
      </c>
      <c r="B14" s="12" t="s">
        <v>27</v>
      </c>
      <c r="C14" s="13">
        <v>9638524.9600000009</v>
      </c>
      <c r="D14" s="14">
        <v>8715848.0399999991</v>
      </c>
      <c r="E14" s="13">
        <v>1636055.84</v>
      </c>
      <c r="F14" s="15">
        <f t="shared" si="0"/>
        <v>0.1877104594402727</v>
      </c>
    </row>
    <row r="15" spans="1:6" x14ac:dyDescent="0.25">
      <c r="A15" s="7" t="s">
        <v>28</v>
      </c>
      <c r="B15" s="8" t="s">
        <v>29</v>
      </c>
      <c r="C15" s="9">
        <v>103123800.42</v>
      </c>
      <c r="D15" s="9">
        <v>104665199.56</v>
      </c>
      <c r="E15" s="9">
        <v>41070906.840000004</v>
      </c>
      <c r="F15" s="10">
        <f t="shared" si="0"/>
        <v>0.39240269939442329</v>
      </c>
    </row>
    <row r="16" spans="1:6" x14ac:dyDescent="0.25">
      <c r="A16" s="7" t="s">
        <v>30</v>
      </c>
      <c r="B16" s="8" t="s">
        <v>31</v>
      </c>
      <c r="C16" s="9">
        <v>81106520.950000003</v>
      </c>
      <c r="D16" s="9">
        <v>84736197.010000005</v>
      </c>
      <c r="E16" s="9">
        <v>39793731.770000003</v>
      </c>
      <c r="F16" s="10">
        <f t="shared" si="0"/>
        <v>0.46961904326794146</v>
      </c>
    </row>
    <row r="17" spans="1:8" x14ac:dyDescent="0.25">
      <c r="A17" s="11" t="s">
        <v>32</v>
      </c>
      <c r="B17" s="12" t="s">
        <v>33</v>
      </c>
      <c r="C17" s="16">
        <v>0</v>
      </c>
      <c r="D17" s="16">
        <v>0</v>
      </c>
      <c r="E17" s="16">
        <v>0</v>
      </c>
      <c r="F17" s="15">
        <f t="shared" si="0"/>
        <v>0</v>
      </c>
    </row>
    <row r="18" spans="1:8" ht="36" x14ac:dyDescent="0.25">
      <c r="A18" s="11" t="s">
        <v>34</v>
      </c>
      <c r="B18" s="12" t="s">
        <v>35</v>
      </c>
      <c r="C18" s="16">
        <v>0</v>
      </c>
      <c r="D18" s="16">
        <v>0</v>
      </c>
      <c r="E18" s="16">
        <v>0</v>
      </c>
      <c r="F18" s="15">
        <f t="shared" si="0"/>
        <v>0</v>
      </c>
    </row>
    <row r="19" spans="1:8" ht="60" x14ac:dyDescent="0.25">
      <c r="A19" s="11" t="s">
        <v>36</v>
      </c>
      <c r="B19" s="12" t="s">
        <v>37</v>
      </c>
      <c r="C19" s="13">
        <v>0</v>
      </c>
      <c r="D19" s="14">
        <v>0</v>
      </c>
      <c r="E19" s="13">
        <v>0</v>
      </c>
      <c r="F19" s="15">
        <f t="shared" si="0"/>
        <v>0</v>
      </c>
    </row>
    <row r="20" spans="1:8" x14ac:dyDescent="0.25">
      <c r="A20" s="11" t="s">
        <v>39</v>
      </c>
      <c r="B20" s="12" t="s">
        <v>40</v>
      </c>
      <c r="C20" s="16">
        <v>400000</v>
      </c>
      <c r="D20" s="16">
        <v>400000</v>
      </c>
      <c r="E20" s="16">
        <v>102464.89</v>
      </c>
      <c r="F20" s="15">
        <f t="shared" si="0"/>
        <v>0.25616222500000002</v>
      </c>
    </row>
    <row r="21" spans="1:8" ht="24" x14ac:dyDescent="0.25">
      <c r="A21" s="11" t="s">
        <v>41</v>
      </c>
      <c r="B21" s="12" t="s">
        <v>42</v>
      </c>
      <c r="C21" s="16">
        <v>400000</v>
      </c>
      <c r="D21" s="16">
        <v>400000</v>
      </c>
      <c r="E21" s="16">
        <v>102464.89</v>
      </c>
      <c r="F21" s="15">
        <f t="shared" si="0"/>
        <v>0.25616222500000002</v>
      </c>
    </row>
    <row r="22" spans="1:8" ht="72" x14ac:dyDescent="0.25">
      <c r="A22" s="11" t="s">
        <v>43</v>
      </c>
      <c r="B22" s="12" t="s">
        <v>44</v>
      </c>
      <c r="C22" s="16">
        <v>0</v>
      </c>
      <c r="D22" s="16">
        <v>0</v>
      </c>
      <c r="E22" s="16">
        <v>0</v>
      </c>
      <c r="F22" s="15">
        <f t="shared" si="0"/>
        <v>0</v>
      </c>
    </row>
    <row r="23" spans="1:8" ht="36" x14ac:dyDescent="0.25">
      <c r="A23" s="11" t="s">
        <v>45</v>
      </c>
      <c r="B23" s="12" t="s">
        <v>46</v>
      </c>
      <c r="C23" s="16">
        <v>0</v>
      </c>
      <c r="D23" s="16">
        <v>0</v>
      </c>
      <c r="E23" s="16">
        <v>0</v>
      </c>
      <c r="F23" s="15">
        <f t="shared" si="0"/>
        <v>0</v>
      </c>
    </row>
    <row r="24" spans="1:8" x14ac:dyDescent="0.25">
      <c r="A24" s="7" t="s">
        <v>47</v>
      </c>
      <c r="B24" s="8" t="s">
        <v>48</v>
      </c>
      <c r="C24" s="9">
        <v>22017279.469999999</v>
      </c>
      <c r="D24" s="9">
        <v>19929002.550000001</v>
      </c>
      <c r="E24" s="9">
        <v>1277175.07</v>
      </c>
      <c r="F24" s="10">
        <f t="shared" si="0"/>
        <v>6.4086251521905696E-2</v>
      </c>
    </row>
    <row r="25" spans="1:8" x14ac:dyDescent="0.25">
      <c r="A25" s="7" t="s">
        <v>49</v>
      </c>
      <c r="B25" s="8" t="s">
        <v>50</v>
      </c>
      <c r="C25" s="9">
        <v>-8262892.8899999997</v>
      </c>
      <c r="D25" s="9">
        <v>-9484093.9600000009</v>
      </c>
      <c r="E25" s="9">
        <v>6411043.3700000001</v>
      </c>
      <c r="F25" s="10"/>
    </row>
    <row r="26" spans="1:8" x14ac:dyDescent="0.25">
      <c r="A26" s="7" t="s">
        <v>51</v>
      </c>
      <c r="B26" s="8" t="s">
        <v>52</v>
      </c>
      <c r="C26" s="9">
        <v>9032892.8900000006</v>
      </c>
      <c r="D26" s="9">
        <v>10254093.960000001</v>
      </c>
      <c r="E26" s="9">
        <v>5549666.6699999999</v>
      </c>
      <c r="F26" s="10">
        <f t="shared" ref="F26:F47" si="1">IF($D26=0,0,$E26/$D26)</f>
        <v>0.54121472766375933</v>
      </c>
    </row>
    <row r="27" spans="1:8" x14ac:dyDescent="0.25">
      <c r="A27" s="7" t="s">
        <v>53</v>
      </c>
      <c r="B27" s="8" t="s">
        <v>54</v>
      </c>
      <c r="C27" s="17">
        <v>0</v>
      </c>
      <c r="D27" s="18">
        <v>0</v>
      </c>
      <c r="E27" s="17">
        <v>0</v>
      </c>
      <c r="F27" s="10">
        <f t="shared" si="1"/>
        <v>0</v>
      </c>
    </row>
    <row r="28" spans="1:8" x14ac:dyDescent="0.25">
      <c r="A28" s="11" t="s">
        <v>55</v>
      </c>
      <c r="B28" s="12" t="s">
        <v>56</v>
      </c>
      <c r="C28" s="16">
        <v>0</v>
      </c>
      <c r="D28" s="16">
        <v>0</v>
      </c>
      <c r="E28" s="16">
        <v>0</v>
      </c>
      <c r="F28" s="15">
        <f t="shared" si="1"/>
        <v>0</v>
      </c>
    </row>
    <row r="29" spans="1:8" ht="24" x14ac:dyDescent="0.25">
      <c r="A29" s="11" t="s">
        <v>57</v>
      </c>
      <c r="B29" s="12" t="s">
        <v>58</v>
      </c>
      <c r="C29" s="13">
        <v>4032892.89</v>
      </c>
      <c r="D29" s="14">
        <v>5254093.96</v>
      </c>
      <c r="E29" s="13">
        <v>5549666.6699999999</v>
      </c>
      <c r="F29" s="15">
        <f t="shared" si="1"/>
        <v>1.0562556955110105</v>
      </c>
    </row>
    <row r="30" spans="1:8" x14ac:dyDescent="0.25">
      <c r="A30" s="11" t="s">
        <v>59</v>
      </c>
      <c r="B30" s="12" t="s">
        <v>56</v>
      </c>
      <c r="C30" s="16">
        <v>3262892.89</v>
      </c>
      <c r="D30" s="16">
        <v>4484093.96</v>
      </c>
      <c r="E30" s="16">
        <v>0</v>
      </c>
      <c r="F30" s="15">
        <f t="shared" si="1"/>
        <v>0</v>
      </c>
    </row>
    <row r="31" spans="1:8" x14ac:dyDescent="0.25">
      <c r="A31" s="7" t="s">
        <v>60</v>
      </c>
      <c r="B31" s="8" t="s">
        <v>61</v>
      </c>
      <c r="C31" s="9">
        <v>5000000</v>
      </c>
      <c r="D31" s="9">
        <v>5000000</v>
      </c>
      <c r="E31" s="9">
        <v>0</v>
      </c>
      <c r="F31" s="10">
        <f t="shared" si="1"/>
        <v>0</v>
      </c>
    </row>
    <row r="32" spans="1:8" x14ac:dyDescent="0.25">
      <c r="A32" s="11" t="s">
        <v>62</v>
      </c>
      <c r="B32" s="12" t="s">
        <v>56</v>
      </c>
      <c r="C32" s="16">
        <v>5000000</v>
      </c>
      <c r="D32" s="16">
        <v>5000000</v>
      </c>
      <c r="E32" s="16">
        <v>0</v>
      </c>
      <c r="F32" s="15">
        <f t="shared" si="1"/>
        <v>0</v>
      </c>
      <c r="H32" s="1"/>
    </row>
    <row r="33" spans="1:6" x14ac:dyDescent="0.25">
      <c r="A33" s="7" t="s">
        <v>63</v>
      </c>
      <c r="B33" s="8" t="s">
        <v>64</v>
      </c>
      <c r="C33" s="17">
        <v>0</v>
      </c>
      <c r="D33" s="18">
        <v>0</v>
      </c>
      <c r="E33" s="17">
        <v>0</v>
      </c>
      <c r="F33" s="10">
        <f t="shared" si="1"/>
        <v>0</v>
      </c>
    </row>
    <row r="34" spans="1:6" x14ac:dyDescent="0.25">
      <c r="A34" s="11" t="s">
        <v>65</v>
      </c>
      <c r="B34" s="12" t="s">
        <v>56</v>
      </c>
      <c r="C34" s="16">
        <v>0</v>
      </c>
      <c r="D34" s="16">
        <v>0</v>
      </c>
      <c r="E34" s="16">
        <v>0</v>
      </c>
      <c r="F34" s="15">
        <f t="shared" si="1"/>
        <v>0</v>
      </c>
    </row>
    <row r="35" spans="1:6" x14ac:dyDescent="0.25">
      <c r="A35" s="7" t="s">
        <v>66</v>
      </c>
      <c r="B35" s="8" t="s">
        <v>67</v>
      </c>
      <c r="C35" s="9">
        <v>770000</v>
      </c>
      <c r="D35" s="9">
        <v>770000</v>
      </c>
      <c r="E35" s="9">
        <v>385000</v>
      </c>
      <c r="F35" s="10">
        <f t="shared" si="1"/>
        <v>0.5</v>
      </c>
    </row>
    <row r="36" spans="1:6" ht="24" x14ac:dyDescent="0.25">
      <c r="A36" s="7" t="s">
        <v>68</v>
      </c>
      <c r="B36" s="8" t="s">
        <v>69</v>
      </c>
      <c r="C36" s="9">
        <v>770000</v>
      </c>
      <c r="D36" s="9">
        <v>770000</v>
      </c>
      <c r="E36" s="9">
        <v>385000</v>
      </c>
      <c r="F36" s="10">
        <f t="shared" si="1"/>
        <v>0.5</v>
      </c>
    </row>
    <row r="37" spans="1:6" ht="36" x14ac:dyDescent="0.25">
      <c r="A37" s="11" t="s">
        <v>70</v>
      </c>
      <c r="B37" s="12" t="s">
        <v>71</v>
      </c>
      <c r="C37" s="16">
        <v>0</v>
      </c>
      <c r="D37" s="16">
        <v>0</v>
      </c>
      <c r="E37" s="16">
        <v>0</v>
      </c>
      <c r="F37" s="15">
        <f t="shared" si="1"/>
        <v>0</v>
      </c>
    </row>
    <row r="38" spans="1:6" ht="24" x14ac:dyDescent="0.25">
      <c r="A38" s="11" t="s">
        <v>72</v>
      </c>
      <c r="B38" s="12" t="s">
        <v>73</v>
      </c>
      <c r="C38" s="16">
        <v>0</v>
      </c>
      <c r="D38" s="16">
        <v>0</v>
      </c>
      <c r="E38" s="16">
        <v>0</v>
      </c>
      <c r="F38" s="15">
        <f t="shared" si="1"/>
        <v>0</v>
      </c>
    </row>
    <row r="39" spans="1:6" ht="24" x14ac:dyDescent="0.25">
      <c r="A39" s="11" t="s">
        <v>74</v>
      </c>
      <c r="B39" s="12" t="s">
        <v>75</v>
      </c>
      <c r="C39" s="16">
        <v>0</v>
      </c>
      <c r="D39" s="16">
        <v>0</v>
      </c>
      <c r="E39" s="16">
        <v>0</v>
      </c>
      <c r="F39" s="15">
        <f t="shared" si="1"/>
        <v>0</v>
      </c>
    </row>
    <row r="40" spans="1:6" ht="24" x14ac:dyDescent="0.25">
      <c r="A40" s="11" t="s">
        <v>76</v>
      </c>
      <c r="B40" s="12" t="s">
        <v>77</v>
      </c>
      <c r="C40" s="13">
        <v>0</v>
      </c>
      <c r="D40" s="14">
        <v>0</v>
      </c>
      <c r="E40" s="13">
        <v>0</v>
      </c>
      <c r="F40" s="15">
        <f t="shared" si="1"/>
        <v>0</v>
      </c>
    </row>
    <row r="41" spans="1:6" x14ac:dyDescent="0.25">
      <c r="A41" s="7" t="s">
        <v>78</v>
      </c>
      <c r="B41" s="8" t="s">
        <v>79</v>
      </c>
      <c r="C41" s="17">
        <v>0</v>
      </c>
      <c r="D41" s="18">
        <v>0</v>
      </c>
      <c r="E41" s="17">
        <v>0</v>
      </c>
      <c r="F41" s="10">
        <f t="shared" si="1"/>
        <v>0</v>
      </c>
    </row>
    <row r="42" spans="1:6" x14ac:dyDescent="0.25">
      <c r="A42" s="7" t="s">
        <v>80</v>
      </c>
      <c r="B42" s="8" t="s">
        <v>81</v>
      </c>
      <c r="C42" s="9">
        <v>11900000</v>
      </c>
      <c r="D42" s="9">
        <v>11900000</v>
      </c>
      <c r="E42" s="9">
        <v>7285000</v>
      </c>
      <c r="F42" s="10">
        <f t="shared" si="1"/>
        <v>0.61218487394957988</v>
      </c>
    </row>
    <row r="43" spans="1:6" ht="48" x14ac:dyDescent="0.25">
      <c r="A43" s="7" t="s">
        <v>82</v>
      </c>
      <c r="B43" s="8" t="s">
        <v>83</v>
      </c>
      <c r="C43" s="17">
        <v>0</v>
      </c>
      <c r="D43" s="18">
        <v>0</v>
      </c>
      <c r="E43" s="17">
        <v>0</v>
      </c>
      <c r="F43" s="10">
        <f t="shared" si="1"/>
        <v>0</v>
      </c>
    </row>
    <row r="44" spans="1:6" ht="24" x14ac:dyDescent="0.25">
      <c r="A44" s="7" t="s">
        <v>84</v>
      </c>
      <c r="B44" s="8" t="s">
        <v>85</v>
      </c>
      <c r="C44" s="50" t="s">
        <v>38</v>
      </c>
      <c r="D44" s="50" t="s">
        <v>38</v>
      </c>
      <c r="E44" s="50" t="s">
        <v>38</v>
      </c>
      <c r="F44" s="51" t="e">
        <f t="shared" si="1"/>
        <v>#VALUE!</v>
      </c>
    </row>
    <row r="45" spans="1:6" ht="24" x14ac:dyDescent="0.25">
      <c r="A45" s="11" t="s">
        <v>86</v>
      </c>
      <c r="B45" s="12" t="s">
        <v>87</v>
      </c>
      <c r="C45" s="16">
        <v>3875450.62</v>
      </c>
      <c r="D45" s="16">
        <v>1488649.55</v>
      </c>
      <c r="E45" s="16">
        <v>6004434.6699999999</v>
      </c>
      <c r="F45" s="15">
        <f t="shared" si="1"/>
        <v>4.0334776375003774</v>
      </c>
    </row>
    <row r="46" spans="1:6" ht="36" x14ac:dyDescent="0.25">
      <c r="A46" s="11" t="s">
        <v>88</v>
      </c>
      <c r="B46" s="12" t="s">
        <v>89</v>
      </c>
      <c r="C46" s="16">
        <v>7908343.5099999998</v>
      </c>
      <c r="D46" s="16">
        <v>6742743.5099999998</v>
      </c>
      <c r="E46" s="16">
        <v>11554101.34</v>
      </c>
      <c r="F46" s="15">
        <f t="shared" si="1"/>
        <v>1.7135608558837203</v>
      </c>
    </row>
    <row r="47" spans="1:6" x14ac:dyDescent="0.25">
      <c r="A47" s="7" t="s">
        <v>90</v>
      </c>
      <c r="B47" s="8" t="s">
        <v>91</v>
      </c>
      <c r="C47" s="50" t="s">
        <v>38</v>
      </c>
      <c r="D47" s="50" t="s">
        <v>38</v>
      </c>
      <c r="E47" s="50" t="s">
        <v>38</v>
      </c>
      <c r="F47" s="51" t="e">
        <f t="shared" si="1"/>
        <v>#VALUE!</v>
      </c>
    </row>
    <row r="48" spans="1:6" ht="72" x14ac:dyDescent="0.25">
      <c r="A48" s="19" t="s">
        <v>92</v>
      </c>
      <c r="B48" s="20" t="s">
        <v>93</v>
      </c>
      <c r="C48" s="21">
        <v>1.23E-2</v>
      </c>
      <c r="D48" s="21">
        <v>1.23E-2</v>
      </c>
      <c r="E48" s="21">
        <v>1.03E-2</v>
      </c>
      <c r="F48" s="15"/>
    </row>
    <row r="49" spans="1:6" ht="72" x14ac:dyDescent="0.25">
      <c r="A49" s="19" t="s">
        <v>94</v>
      </c>
      <c r="B49" s="20" t="s">
        <v>95</v>
      </c>
      <c r="C49" s="21">
        <v>1.23E-2</v>
      </c>
      <c r="D49" s="21">
        <v>1.23E-2</v>
      </c>
      <c r="E49" s="21">
        <v>1.03E-2</v>
      </c>
      <c r="F49" s="15"/>
    </row>
    <row r="50" spans="1:6" ht="48" x14ac:dyDescent="0.25">
      <c r="A50" s="11" t="s">
        <v>96</v>
      </c>
      <c r="B50" s="12" t="s">
        <v>97</v>
      </c>
      <c r="C50" s="13">
        <v>0</v>
      </c>
      <c r="D50" s="14">
        <v>0</v>
      </c>
      <c r="E50" s="13">
        <v>0</v>
      </c>
      <c r="F50" s="15">
        <f>IF($D50=0,0,$E50/$D50)</f>
        <v>0</v>
      </c>
    </row>
    <row r="51" spans="1:6" ht="72" x14ac:dyDescent="0.25">
      <c r="A51" s="19" t="s">
        <v>98</v>
      </c>
      <c r="B51" s="20" t="s">
        <v>99</v>
      </c>
      <c r="C51" s="21">
        <v>1.23E-2</v>
      </c>
      <c r="D51" s="21">
        <v>1.23E-2</v>
      </c>
      <c r="E51" s="21">
        <v>1.03E-2</v>
      </c>
      <c r="F51" s="15"/>
    </row>
    <row r="52" spans="1:6" ht="48" x14ac:dyDescent="0.25">
      <c r="A52" s="19" t="s">
        <v>100</v>
      </c>
      <c r="B52" s="20" t="s">
        <v>101</v>
      </c>
      <c r="C52" s="21">
        <v>4.3400000000000001E-2</v>
      </c>
      <c r="D52" s="21">
        <v>1.8200000000000001E-2</v>
      </c>
      <c r="E52" s="21">
        <v>0.1275</v>
      </c>
      <c r="F52" s="15"/>
    </row>
    <row r="53" spans="1:6" ht="72" x14ac:dyDescent="0.25">
      <c r="A53" s="22" t="s">
        <v>102</v>
      </c>
      <c r="B53" s="23" t="s">
        <v>103</v>
      </c>
      <c r="C53" s="24">
        <v>8.0600000000000005E-2</v>
      </c>
      <c r="D53" s="24">
        <v>8.0600000000000005E-2</v>
      </c>
      <c r="E53" s="24">
        <v>8.0600000000000005E-2</v>
      </c>
      <c r="F53" s="10"/>
    </row>
    <row r="54" spans="1:6" ht="60" x14ac:dyDescent="0.25">
      <c r="A54" s="19" t="s">
        <v>104</v>
      </c>
      <c r="B54" s="20" t="s">
        <v>105</v>
      </c>
      <c r="C54" s="21">
        <v>9.1800000000000007E-2</v>
      </c>
      <c r="D54" s="21">
        <v>0.1017</v>
      </c>
      <c r="E54" s="21">
        <v>0.1017</v>
      </c>
      <c r="F54" s="15"/>
    </row>
    <row r="55" spans="1:6" ht="84" x14ac:dyDescent="0.25">
      <c r="A55" s="7" t="s">
        <v>106</v>
      </c>
      <c r="B55" s="8" t="s">
        <v>107</v>
      </c>
      <c r="C55" s="25" t="s">
        <v>108</v>
      </c>
      <c r="D55" s="25" t="s">
        <v>108</v>
      </c>
      <c r="E55" s="25" t="s">
        <v>108</v>
      </c>
      <c r="F55" s="26"/>
    </row>
    <row r="56" spans="1:6" ht="72" x14ac:dyDescent="0.25">
      <c r="A56" s="11" t="s">
        <v>109</v>
      </c>
      <c r="B56" s="12" t="s">
        <v>110</v>
      </c>
      <c r="C56" s="27" t="s">
        <v>108</v>
      </c>
      <c r="D56" s="27" t="s">
        <v>108</v>
      </c>
      <c r="E56" s="27" t="s">
        <v>108</v>
      </c>
      <c r="F56" s="28"/>
    </row>
    <row r="57" spans="1:6" ht="24" x14ac:dyDescent="0.25">
      <c r="A57" s="7" t="s">
        <v>111</v>
      </c>
      <c r="B57" s="8" t="s">
        <v>112</v>
      </c>
      <c r="C57" s="9">
        <v>0</v>
      </c>
      <c r="D57" s="9">
        <v>0</v>
      </c>
      <c r="E57" s="9">
        <v>6411043.3700000001</v>
      </c>
      <c r="F57" s="10"/>
    </row>
    <row r="58" spans="1:6" ht="24" x14ac:dyDescent="0.25">
      <c r="A58" s="11" t="s">
        <v>113</v>
      </c>
      <c r="B58" s="12" t="s">
        <v>114</v>
      </c>
      <c r="C58" s="16">
        <v>0</v>
      </c>
      <c r="D58" s="16">
        <v>0</v>
      </c>
      <c r="E58" s="16">
        <v>385000</v>
      </c>
      <c r="F58" s="15"/>
    </row>
    <row r="59" spans="1:6" ht="24" x14ac:dyDescent="0.25">
      <c r="A59" s="7" t="s">
        <v>115</v>
      </c>
      <c r="B59" s="8" t="s">
        <v>116</v>
      </c>
      <c r="C59" s="48" t="s">
        <v>38</v>
      </c>
      <c r="D59" s="48" t="s">
        <v>38</v>
      </c>
      <c r="E59" s="48" t="s">
        <v>38</v>
      </c>
      <c r="F59" s="49" t="e">
        <f t="shared" ref="F59:F89" si="2">IF($D59=0,0,$E59/$D59)</f>
        <v>#VALUE!</v>
      </c>
    </row>
    <row r="60" spans="1:6" ht="24" x14ac:dyDescent="0.25">
      <c r="A60" s="11" t="s">
        <v>117</v>
      </c>
      <c r="B60" s="12" t="s">
        <v>118</v>
      </c>
      <c r="C60" s="13">
        <v>40767370.340000004</v>
      </c>
      <c r="D60" s="14">
        <v>42276801.020000003</v>
      </c>
      <c r="E60" s="13">
        <v>21289975.16</v>
      </c>
      <c r="F60" s="15">
        <f t="shared" si="2"/>
        <v>0.50358529137359032</v>
      </c>
    </row>
    <row r="61" spans="1:6" ht="24" x14ac:dyDescent="0.25">
      <c r="A61" s="11" t="s">
        <v>119</v>
      </c>
      <c r="B61" s="12" t="s">
        <v>120</v>
      </c>
      <c r="C61" s="13">
        <v>11757198.890000001</v>
      </c>
      <c r="D61" s="14">
        <v>11547198.890000001</v>
      </c>
      <c r="E61" s="13">
        <v>5394869.1600000001</v>
      </c>
      <c r="F61" s="15">
        <f t="shared" si="2"/>
        <v>0.46720154484149529</v>
      </c>
    </row>
    <row r="62" spans="1:6" ht="24" x14ac:dyDescent="0.25">
      <c r="A62" s="11" t="s">
        <v>121</v>
      </c>
      <c r="B62" s="12" t="s">
        <v>122</v>
      </c>
      <c r="C62" s="16">
        <v>32620059.23</v>
      </c>
      <c r="D62" s="16">
        <v>34688640.119999997</v>
      </c>
      <c r="E62" s="16">
        <v>8387747.7800000003</v>
      </c>
      <c r="F62" s="15">
        <f t="shared" si="2"/>
        <v>0.24180099741540403</v>
      </c>
    </row>
    <row r="63" spans="1:6" x14ac:dyDescent="0.25">
      <c r="A63" s="11" t="s">
        <v>123</v>
      </c>
      <c r="B63" s="12" t="s">
        <v>124</v>
      </c>
      <c r="C63" s="16">
        <v>17371053.539999999</v>
      </c>
      <c r="D63" s="16">
        <v>19525079.43</v>
      </c>
      <c r="E63" s="16">
        <v>7863952.71</v>
      </c>
      <c r="F63" s="15">
        <f t="shared" si="2"/>
        <v>0.40276162451442588</v>
      </c>
    </row>
    <row r="64" spans="1:6" x14ac:dyDescent="0.25">
      <c r="A64" s="11" t="s">
        <v>125</v>
      </c>
      <c r="B64" s="12" t="s">
        <v>126</v>
      </c>
      <c r="C64" s="16">
        <v>15249005.689999999</v>
      </c>
      <c r="D64" s="16">
        <v>15163560.689999999</v>
      </c>
      <c r="E64" s="16">
        <v>523895.07</v>
      </c>
      <c r="F64" s="15">
        <f t="shared" si="2"/>
        <v>3.4549607490640115E-2</v>
      </c>
    </row>
    <row r="65" spans="1:9" x14ac:dyDescent="0.25">
      <c r="A65" s="11" t="s">
        <v>127</v>
      </c>
      <c r="B65" s="12" t="s">
        <v>128</v>
      </c>
      <c r="C65" s="16">
        <v>14304105.689999999</v>
      </c>
      <c r="D65" s="16">
        <v>14984805.689999999</v>
      </c>
      <c r="E65" s="16">
        <v>510265.07</v>
      </c>
      <c r="F65" s="15">
        <f t="shared" si="2"/>
        <v>3.4052164609683369E-2</v>
      </c>
    </row>
    <row r="66" spans="1:9" x14ac:dyDescent="0.25">
      <c r="A66" s="11" t="s">
        <v>129</v>
      </c>
      <c r="B66" s="12" t="s">
        <v>130</v>
      </c>
      <c r="C66" s="13">
        <v>6349136.9199999999</v>
      </c>
      <c r="D66" s="14">
        <v>3580160</v>
      </c>
      <c r="E66" s="13">
        <v>266910</v>
      </c>
      <c r="F66" s="15">
        <f t="shared" si="2"/>
        <v>7.4552533964962461E-2</v>
      </c>
      <c r="H66" s="1"/>
    </row>
    <row r="67" spans="1:9" x14ac:dyDescent="0.25">
      <c r="A67" s="11" t="s">
        <v>131</v>
      </c>
      <c r="B67" s="12" t="s">
        <v>132</v>
      </c>
      <c r="C67" s="13">
        <v>653986.86</v>
      </c>
      <c r="D67" s="14">
        <v>653986.86</v>
      </c>
      <c r="E67" s="13">
        <v>0</v>
      </c>
      <c r="F67" s="15">
        <f t="shared" si="2"/>
        <v>0</v>
      </c>
    </row>
    <row r="68" spans="1:9" ht="36" x14ac:dyDescent="0.25">
      <c r="A68" s="7" t="s">
        <v>133</v>
      </c>
      <c r="B68" s="8" t="s">
        <v>134</v>
      </c>
      <c r="C68" s="50" t="s">
        <v>38</v>
      </c>
      <c r="D68" s="50" t="s">
        <v>38</v>
      </c>
      <c r="E68" s="50" t="s">
        <v>38</v>
      </c>
      <c r="F68" s="51" t="e">
        <f t="shared" si="2"/>
        <v>#VALUE!</v>
      </c>
    </row>
    <row r="69" spans="1:9" ht="36" x14ac:dyDescent="0.25">
      <c r="A69" s="11" t="s">
        <v>135</v>
      </c>
      <c r="B69" s="12" t="s">
        <v>136</v>
      </c>
      <c r="C69" s="13">
        <v>2060736.1</v>
      </c>
      <c r="D69" s="14">
        <v>2249172.48</v>
      </c>
      <c r="E69" s="13">
        <v>864177.77</v>
      </c>
      <c r="F69" s="15">
        <f t="shared" si="2"/>
        <v>0.38422031999964718</v>
      </c>
      <c r="G69" s="2"/>
    </row>
    <row r="70" spans="1:9" x14ac:dyDescent="0.25">
      <c r="A70" s="11" t="s">
        <v>137</v>
      </c>
      <c r="B70" s="12" t="s">
        <v>138</v>
      </c>
      <c r="C70" s="13">
        <v>1952395.31</v>
      </c>
      <c r="D70" s="14">
        <v>2118773.81</v>
      </c>
      <c r="E70" s="13">
        <v>814862.24</v>
      </c>
      <c r="F70" s="15">
        <f t="shared" si="2"/>
        <v>0.38459142554721309</v>
      </c>
      <c r="G70" s="2"/>
      <c r="H70" s="3"/>
      <c r="I70" s="1"/>
    </row>
    <row r="71" spans="1:9" ht="36" x14ac:dyDescent="0.25">
      <c r="A71" s="11" t="s">
        <v>139</v>
      </c>
      <c r="B71" s="12" t="s">
        <v>140</v>
      </c>
      <c r="C71" s="13">
        <v>1952395.31</v>
      </c>
      <c r="D71" s="14">
        <v>2118773.81</v>
      </c>
      <c r="E71" s="13">
        <v>814862.24</v>
      </c>
      <c r="F71" s="15">
        <f t="shared" si="2"/>
        <v>0.38459142554721309</v>
      </c>
      <c r="G71" s="2"/>
    </row>
    <row r="72" spans="1:9" ht="36" x14ac:dyDescent="0.25">
      <c r="A72" s="11" t="s">
        <v>141</v>
      </c>
      <c r="B72" s="12" t="s">
        <v>142</v>
      </c>
      <c r="C72" s="13">
        <v>4088524.96</v>
      </c>
      <c r="D72" s="14">
        <v>2310148.04</v>
      </c>
      <c r="E72" s="13">
        <v>740000.84</v>
      </c>
      <c r="F72" s="15">
        <f t="shared" si="2"/>
        <v>0.32032615537487369</v>
      </c>
      <c r="G72" s="2"/>
    </row>
    <row r="73" spans="1:9" x14ac:dyDescent="0.25">
      <c r="A73" s="11" t="s">
        <v>143</v>
      </c>
      <c r="B73" s="12" t="s">
        <v>138</v>
      </c>
      <c r="C73" s="13">
        <v>4086703.18</v>
      </c>
      <c r="D73" s="14">
        <v>2310148.04</v>
      </c>
      <c r="E73" s="13">
        <v>740000.84</v>
      </c>
      <c r="F73" s="15">
        <f t="shared" si="2"/>
        <v>0.32032615537487369</v>
      </c>
      <c r="G73" s="2"/>
    </row>
    <row r="74" spans="1:9" ht="36" x14ac:dyDescent="0.25">
      <c r="A74" s="11" t="s">
        <v>144</v>
      </c>
      <c r="B74" s="12" t="s">
        <v>145</v>
      </c>
      <c r="C74" s="13">
        <v>2343226.2599999998</v>
      </c>
      <c r="D74" s="14">
        <v>2310148.04</v>
      </c>
      <c r="E74" s="13">
        <v>740000.84</v>
      </c>
      <c r="F74" s="15">
        <f t="shared" si="2"/>
        <v>0.32032615537487369</v>
      </c>
      <c r="G74" s="2"/>
    </row>
    <row r="75" spans="1:9" ht="36" x14ac:dyDescent="0.25">
      <c r="A75" s="11" t="s">
        <v>146</v>
      </c>
      <c r="B75" s="12" t="s">
        <v>147</v>
      </c>
      <c r="C75" s="13">
        <v>2219096.73</v>
      </c>
      <c r="D75" s="14">
        <v>2515129.31</v>
      </c>
      <c r="E75" s="13">
        <v>977760.99</v>
      </c>
      <c r="F75" s="15">
        <f t="shared" si="2"/>
        <v>0.38875177753783163</v>
      </c>
      <c r="G75" s="2"/>
    </row>
    <row r="76" spans="1:9" ht="24" x14ac:dyDescent="0.25">
      <c r="A76" s="11" t="s">
        <v>148</v>
      </c>
      <c r="B76" s="12" t="s">
        <v>149</v>
      </c>
      <c r="C76" s="13">
        <v>2077461.23</v>
      </c>
      <c r="D76" s="14">
        <v>2286290.89</v>
      </c>
      <c r="E76" s="13">
        <v>911648.13</v>
      </c>
      <c r="F76" s="15">
        <f t="shared" si="2"/>
        <v>0.39874546759883206</v>
      </c>
      <c r="G76" s="2"/>
    </row>
    <row r="77" spans="1:9" ht="48" x14ac:dyDescent="0.25">
      <c r="A77" s="11" t="s">
        <v>150</v>
      </c>
      <c r="B77" s="12" t="s">
        <v>151</v>
      </c>
      <c r="C77" s="13">
        <v>2219096.73</v>
      </c>
      <c r="D77" s="14">
        <v>2514329.31</v>
      </c>
      <c r="E77" s="13">
        <v>976960.99</v>
      </c>
      <c r="F77" s="15">
        <f t="shared" si="2"/>
        <v>0.38855729283925816</v>
      </c>
      <c r="G77" s="2"/>
    </row>
    <row r="78" spans="1:9" ht="36" x14ac:dyDescent="0.25">
      <c r="A78" s="11" t="s">
        <v>152</v>
      </c>
      <c r="B78" s="12" t="s">
        <v>153</v>
      </c>
      <c r="C78" s="13">
        <v>3518376.92</v>
      </c>
      <c r="D78" s="14">
        <v>1754400</v>
      </c>
      <c r="E78" s="13">
        <v>127295.97</v>
      </c>
      <c r="F78" s="15">
        <f t="shared" si="2"/>
        <v>7.2558122435020522E-2</v>
      </c>
      <c r="G78" s="2"/>
    </row>
    <row r="79" spans="1:9" ht="24" x14ac:dyDescent="0.25">
      <c r="A79" s="11" t="s">
        <v>154</v>
      </c>
      <c r="B79" s="12" t="s">
        <v>149</v>
      </c>
      <c r="C79" s="13">
        <v>2796016.17</v>
      </c>
      <c r="D79" s="14">
        <v>1281000</v>
      </c>
      <c r="E79" s="13">
        <v>56601.38</v>
      </c>
      <c r="F79" s="15">
        <f t="shared" si="2"/>
        <v>4.4185308352849333E-2</v>
      </c>
      <c r="G79" s="2"/>
    </row>
    <row r="80" spans="1:9" ht="48" x14ac:dyDescent="0.25">
      <c r="A80" s="11" t="s">
        <v>155</v>
      </c>
      <c r="B80" s="12" t="s">
        <v>156</v>
      </c>
      <c r="C80" s="13">
        <v>1774900</v>
      </c>
      <c r="D80" s="14">
        <v>1754400</v>
      </c>
      <c r="E80" s="13">
        <v>127295.97</v>
      </c>
      <c r="F80" s="15">
        <f t="shared" si="2"/>
        <v>7.2558122435020522E-2</v>
      </c>
      <c r="G80" s="2"/>
    </row>
    <row r="81" spans="1:14" ht="60" x14ac:dyDescent="0.25">
      <c r="A81" s="11" t="s">
        <v>157</v>
      </c>
      <c r="B81" s="12" t="s">
        <v>158</v>
      </c>
      <c r="C81" s="16">
        <v>863996.25</v>
      </c>
      <c r="D81" s="16">
        <v>701438.42</v>
      </c>
      <c r="E81" s="16">
        <v>136007.45000000001</v>
      </c>
      <c r="F81" s="15">
        <f t="shared" si="2"/>
        <v>0.19389791907891216</v>
      </c>
      <c r="G81" s="2"/>
      <c r="I81" s="3"/>
      <c r="J81" s="1"/>
      <c r="K81" s="2"/>
      <c r="M81" s="1"/>
      <c r="N81" s="1"/>
    </row>
    <row r="82" spans="1:14" ht="24" x14ac:dyDescent="0.25">
      <c r="A82" s="11" t="s">
        <v>159</v>
      </c>
      <c r="B82" s="12" t="s">
        <v>160</v>
      </c>
      <c r="C82" s="13">
        <v>602457.28</v>
      </c>
      <c r="D82" s="14">
        <v>701438.42</v>
      </c>
      <c r="E82" s="13">
        <v>136007.45000000001</v>
      </c>
      <c r="F82" s="15">
        <f t="shared" si="2"/>
        <v>0.19389791907891216</v>
      </c>
    </row>
    <row r="83" spans="1:14" ht="48" x14ac:dyDescent="0.25">
      <c r="A83" s="11" t="s">
        <v>161</v>
      </c>
      <c r="B83" s="12" t="s">
        <v>162</v>
      </c>
      <c r="C83" s="13">
        <v>602457.28</v>
      </c>
      <c r="D83" s="14">
        <v>701438.42</v>
      </c>
      <c r="E83" s="13">
        <v>136007.45000000001</v>
      </c>
      <c r="F83" s="15">
        <f t="shared" si="2"/>
        <v>0.19389791907891216</v>
      </c>
    </row>
    <row r="84" spans="1:14" ht="24" x14ac:dyDescent="0.25">
      <c r="A84" s="11" t="s">
        <v>163</v>
      </c>
      <c r="B84" s="12" t="s">
        <v>160</v>
      </c>
      <c r="C84" s="13">
        <v>602457.28</v>
      </c>
      <c r="D84" s="14">
        <v>701438.42</v>
      </c>
      <c r="E84" s="13">
        <v>136007.45000000001</v>
      </c>
      <c r="F84" s="15">
        <f t="shared" si="2"/>
        <v>0.19389791907891216</v>
      </c>
    </row>
    <row r="85" spans="1:14" ht="72" x14ac:dyDescent="0.25">
      <c r="A85" s="11" t="s">
        <v>164</v>
      </c>
      <c r="B85" s="12" t="s">
        <v>165</v>
      </c>
      <c r="C85" s="13">
        <v>0</v>
      </c>
      <c r="D85" s="14">
        <v>0</v>
      </c>
      <c r="E85" s="13">
        <v>0</v>
      </c>
      <c r="F85" s="15">
        <f t="shared" si="2"/>
        <v>0</v>
      </c>
    </row>
    <row r="86" spans="1:14" ht="24" x14ac:dyDescent="0.25">
      <c r="A86" s="11" t="s">
        <v>166</v>
      </c>
      <c r="B86" s="12" t="s">
        <v>160</v>
      </c>
      <c r="C86" s="13">
        <v>0</v>
      </c>
      <c r="D86" s="14">
        <v>0</v>
      </c>
      <c r="E86" s="13">
        <v>0</v>
      </c>
      <c r="F86" s="15">
        <f t="shared" si="2"/>
        <v>0</v>
      </c>
    </row>
    <row r="87" spans="1:14" ht="60" x14ac:dyDescent="0.25">
      <c r="A87" s="11" t="s">
        <v>167</v>
      </c>
      <c r="B87" s="12" t="s">
        <v>168</v>
      </c>
      <c r="C87" s="13">
        <v>0</v>
      </c>
      <c r="D87" s="14">
        <v>0</v>
      </c>
      <c r="E87" s="13">
        <v>0</v>
      </c>
      <c r="F87" s="15">
        <f t="shared" si="2"/>
        <v>0</v>
      </c>
    </row>
    <row r="88" spans="1:14" ht="24" x14ac:dyDescent="0.25">
      <c r="A88" s="11" t="s">
        <v>169</v>
      </c>
      <c r="B88" s="12" t="s">
        <v>160</v>
      </c>
      <c r="C88" s="13">
        <v>0</v>
      </c>
      <c r="D88" s="14">
        <v>0</v>
      </c>
      <c r="E88" s="13">
        <v>0</v>
      </c>
      <c r="F88" s="15">
        <f t="shared" si="2"/>
        <v>0</v>
      </c>
    </row>
    <row r="89" spans="1:14" ht="36" x14ac:dyDescent="0.25">
      <c r="A89" s="7" t="s">
        <v>170</v>
      </c>
      <c r="B89" s="8" t="s">
        <v>171</v>
      </c>
      <c r="C89" s="48" t="s">
        <v>38</v>
      </c>
      <c r="D89" s="48" t="s">
        <v>38</v>
      </c>
      <c r="E89" s="48" t="s">
        <v>38</v>
      </c>
      <c r="F89" s="49" t="e">
        <f t="shared" si="2"/>
        <v>#VALUE!</v>
      </c>
    </row>
    <row r="90" spans="1:14" ht="48" x14ac:dyDescent="0.25">
      <c r="A90" s="11" t="s">
        <v>172</v>
      </c>
      <c r="B90" s="12" t="s">
        <v>173</v>
      </c>
      <c r="C90" s="13">
        <v>0</v>
      </c>
      <c r="D90" s="14">
        <v>0</v>
      </c>
      <c r="E90" s="13">
        <v>0</v>
      </c>
      <c r="F90" s="15">
        <f t="shared" ref="F90:F108" si="3">IF($D90=0,0,$E90/$D90)</f>
        <v>0</v>
      </c>
    </row>
    <row r="91" spans="1:14" ht="48" x14ac:dyDescent="0.25">
      <c r="A91" s="11" t="s">
        <v>174</v>
      </c>
      <c r="B91" s="12" t="s">
        <v>175</v>
      </c>
      <c r="C91" s="13">
        <v>0</v>
      </c>
      <c r="D91" s="14">
        <v>0</v>
      </c>
      <c r="E91" s="13">
        <v>0</v>
      </c>
      <c r="F91" s="15">
        <f t="shared" si="3"/>
        <v>0</v>
      </c>
    </row>
    <row r="92" spans="1:14" ht="24" x14ac:dyDescent="0.25">
      <c r="A92" s="11" t="s">
        <v>176</v>
      </c>
      <c r="B92" s="12" t="s">
        <v>177</v>
      </c>
      <c r="C92" s="13">
        <v>0</v>
      </c>
      <c r="D92" s="14">
        <v>0</v>
      </c>
      <c r="E92" s="13">
        <v>0</v>
      </c>
      <c r="F92" s="15">
        <f t="shared" si="3"/>
        <v>0</v>
      </c>
    </row>
    <row r="93" spans="1:14" ht="48" x14ac:dyDescent="0.25">
      <c r="A93" s="11" t="s">
        <v>178</v>
      </c>
      <c r="B93" s="12" t="s">
        <v>179</v>
      </c>
      <c r="C93" s="13">
        <v>0</v>
      </c>
      <c r="D93" s="14">
        <v>0</v>
      </c>
      <c r="E93" s="13">
        <v>0</v>
      </c>
      <c r="F93" s="15">
        <f t="shared" si="3"/>
        <v>0</v>
      </c>
    </row>
    <row r="94" spans="1:14" ht="48" x14ac:dyDescent="0.25">
      <c r="A94" s="11" t="s">
        <v>180</v>
      </c>
      <c r="B94" s="12" t="s">
        <v>181</v>
      </c>
      <c r="C94" s="13">
        <v>0</v>
      </c>
      <c r="D94" s="14">
        <v>0</v>
      </c>
      <c r="E94" s="13">
        <v>0</v>
      </c>
      <c r="F94" s="15">
        <f t="shared" si="3"/>
        <v>0</v>
      </c>
    </row>
    <row r="95" spans="1:14" ht="36" x14ac:dyDescent="0.25">
      <c r="A95" s="11" t="s">
        <v>182</v>
      </c>
      <c r="B95" s="12" t="s">
        <v>183</v>
      </c>
      <c r="C95" s="13">
        <v>0</v>
      </c>
      <c r="D95" s="14">
        <v>0</v>
      </c>
      <c r="E95" s="13">
        <v>0</v>
      </c>
      <c r="F95" s="15">
        <f t="shared" si="3"/>
        <v>0</v>
      </c>
    </row>
    <row r="96" spans="1:14" ht="36" x14ac:dyDescent="0.25">
      <c r="A96" s="11" t="s">
        <v>184</v>
      </c>
      <c r="B96" s="12" t="s">
        <v>185</v>
      </c>
      <c r="C96" s="13">
        <v>0</v>
      </c>
      <c r="D96" s="14">
        <v>0</v>
      </c>
      <c r="E96" s="13">
        <v>0</v>
      </c>
      <c r="F96" s="15">
        <f t="shared" si="3"/>
        <v>0</v>
      </c>
    </row>
    <row r="97" spans="1:7" x14ac:dyDescent="0.25">
      <c r="A97" s="7" t="s">
        <v>186</v>
      </c>
      <c r="B97" s="8" t="s">
        <v>187</v>
      </c>
      <c r="C97" s="48" t="s">
        <v>38</v>
      </c>
      <c r="D97" s="48" t="s">
        <v>38</v>
      </c>
      <c r="E97" s="48" t="s">
        <v>38</v>
      </c>
      <c r="F97" s="49" t="e">
        <f t="shared" si="3"/>
        <v>#VALUE!</v>
      </c>
    </row>
    <row r="98" spans="1:7" ht="36" x14ac:dyDescent="0.25">
      <c r="A98" s="11" t="s">
        <v>188</v>
      </c>
      <c r="B98" s="12" t="s">
        <v>189</v>
      </c>
      <c r="C98" s="16">
        <v>770000</v>
      </c>
      <c r="D98" s="16">
        <v>770000</v>
      </c>
      <c r="E98" s="16">
        <v>385000</v>
      </c>
      <c r="F98" s="15">
        <f t="shared" si="3"/>
        <v>0.5</v>
      </c>
    </row>
    <row r="99" spans="1:7" ht="24" x14ac:dyDescent="0.25">
      <c r="A99" s="11" t="s">
        <v>190</v>
      </c>
      <c r="B99" s="12" t="s">
        <v>191</v>
      </c>
      <c r="C99" s="16">
        <v>0</v>
      </c>
      <c r="D99" s="16">
        <v>0</v>
      </c>
      <c r="E99" s="16">
        <v>0</v>
      </c>
      <c r="F99" s="15">
        <f t="shared" si="3"/>
        <v>0</v>
      </c>
    </row>
    <row r="100" spans="1:7" x14ac:dyDescent="0.25">
      <c r="A100" s="11" t="s">
        <v>192</v>
      </c>
      <c r="B100" s="12" t="s">
        <v>193</v>
      </c>
      <c r="C100" s="16">
        <v>0</v>
      </c>
      <c r="D100" s="16">
        <v>0</v>
      </c>
      <c r="E100" s="16">
        <v>0</v>
      </c>
      <c r="F100" s="15">
        <f t="shared" si="3"/>
        <v>0</v>
      </c>
    </row>
    <row r="101" spans="1:7" ht="24" x14ac:dyDescent="0.25">
      <c r="A101" s="11" t="s">
        <v>194</v>
      </c>
      <c r="B101" s="12" t="s">
        <v>195</v>
      </c>
      <c r="C101" s="16">
        <v>0</v>
      </c>
      <c r="D101" s="16">
        <v>0</v>
      </c>
      <c r="E101" s="16">
        <v>0</v>
      </c>
      <c r="F101" s="15">
        <f t="shared" si="3"/>
        <v>0</v>
      </c>
    </row>
    <row r="102" spans="1:7" ht="24" x14ac:dyDescent="0.25">
      <c r="A102" s="11" t="s">
        <v>196</v>
      </c>
      <c r="B102" s="12" t="s">
        <v>197</v>
      </c>
      <c r="C102" s="16">
        <v>0</v>
      </c>
      <c r="D102" s="16">
        <v>0</v>
      </c>
      <c r="E102" s="16">
        <v>0</v>
      </c>
      <c r="F102" s="15">
        <f t="shared" si="3"/>
        <v>0</v>
      </c>
    </row>
    <row r="103" spans="1:7" x14ac:dyDescent="0.25">
      <c r="A103" s="11" t="s">
        <v>198</v>
      </c>
      <c r="B103" s="12" t="s">
        <v>199</v>
      </c>
      <c r="C103" s="16">
        <v>0</v>
      </c>
      <c r="D103" s="16">
        <v>0</v>
      </c>
      <c r="E103" s="16">
        <v>0</v>
      </c>
      <c r="F103" s="15">
        <f t="shared" si="3"/>
        <v>0</v>
      </c>
    </row>
    <row r="104" spans="1:7" ht="24" x14ac:dyDescent="0.25">
      <c r="A104" s="11" t="s">
        <v>200</v>
      </c>
      <c r="B104" s="12" t="s">
        <v>201</v>
      </c>
      <c r="C104" s="16">
        <v>0</v>
      </c>
      <c r="D104" s="16">
        <v>0</v>
      </c>
      <c r="E104" s="16">
        <v>0</v>
      </c>
      <c r="F104" s="15">
        <f t="shared" si="3"/>
        <v>0</v>
      </c>
    </row>
    <row r="105" spans="1:7" x14ac:dyDescent="0.25">
      <c r="A105" s="7" t="s">
        <v>202</v>
      </c>
      <c r="B105" s="8" t="s">
        <v>203</v>
      </c>
      <c r="C105" s="50" t="s">
        <v>38</v>
      </c>
      <c r="D105" s="50" t="s">
        <v>38</v>
      </c>
      <c r="E105" s="50" t="s">
        <v>38</v>
      </c>
      <c r="F105" s="51" t="e">
        <f t="shared" si="3"/>
        <v>#VALUE!</v>
      </c>
      <c r="G105" s="2"/>
    </row>
    <row r="106" spans="1:7" ht="24" x14ac:dyDescent="0.25">
      <c r="A106" s="11" t="s">
        <v>204</v>
      </c>
      <c r="B106" s="12" t="s">
        <v>205</v>
      </c>
      <c r="C106" s="13">
        <v>0</v>
      </c>
      <c r="D106" s="14">
        <v>0</v>
      </c>
      <c r="E106" s="13">
        <v>0</v>
      </c>
      <c r="F106" s="15">
        <f t="shared" si="3"/>
        <v>0</v>
      </c>
    </row>
    <row r="107" spans="1:7" x14ac:dyDescent="0.25">
      <c r="A107" s="11" t="s">
        <v>206</v>
      </c>
      <c r="B107" s="12" t="s">
        <v>207</v>
      </c>
      <c r="C107" s="13">
        <v>0</v>
      </c>
      <c r="D107" s="14">
        <v>0</v>
      </c>
      <c r="E107" s="13">
        <v>0</v>
      </c>
      <c r="F107" s="15">
        <f t="shared" si="3"/>
        <v>0</v>
      </c>
    </row>
    <row r="108" spans="1:7" ht="36" x14ac:dyDescent="0.25">
      <c r="A108" s="11" t="s">
        <v>208</v>
      </c>
      <c r="B108" s="12" t="s">
        <v>209</v>
      </c>
      <c r="C108" s="13">
        <v>0</v>
      </c>
      <c r="D108" s="14">
        <v>0</v>
      </c>
      <c r="E108" s="13">
        <v>0</v>
      </c>
      <c r="F108" s="15">
        <f t="shared" si="3"/>
        <v>0</v>
      </c>
    </row>
  </sheetData>
  <mergeCells count="8">
    <mergeCell ref="A2:F2"/>
    <mergeCell ref="C97:F97"/>
    <mergeCell ref="C105:F105"/>
    <mergeCell ref="C44:F44"/>
    <mergeCell ref="C47:F47"/>
    <mergeCell ref="C59:F59"/>
    <mergeCell ref="C68:F68"/>
    <mergeCell ref="C89:F89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&amp;CStrona &amp;P z &amp;N</oddFooter>
  </headerFooter>
  <rowBreaks count="1" manualBreakCount="1">
    <brk id="8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5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7.140625" customWidth="1"/>
    <col min="2" max="2" width="60.85546875" customWidth="1"/>
    <col min="3" max="3" width="17.7109375" customWidth="1"/>
    <col min="4" max="5" width="7.7109375" customWidth="1"/>
    <col min="6" max="6" width="15.42578125" bestFit="1" customWidth="1"/>
    <col min="7" max="9" width="14.28515625" customWidth="1"/>
    <col min="10" max="10" width="18.5703125" customWidth="1"/>
    <col min="11" max="11" width="14.28515625" customWidth="1"/>
  </cols>
  <sheetData>
    <row r="1" spans="1:13" s="43" customFormat="1" ht="30" customHeight="1" x14ac:dyDescent="0.25">
      <c r="J1" s="46" t="s">
        <v>308</v>
      </c>
      <c r="K1" s="44"/>
    </row>
    <row r="2" spans="1:13" s="43" customFormat="1" ht="30" customHeight="1" x14ac:dyDescent="0.25">
      <c r="A2" s="52" t="s">
        <v>309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ht="42.75" x14ac:dyDescent="0.25">
      <c r="A3" s="29" t="s">
        <v>0</v>
      </c>
      <c r="B3" s="29" t="s">
        <v>211</v>
      </c>
      <c r="C3" s="29" t="s">
        <v>212</v>
      </c>
      <c r="D3" s="29" t="s">
        <v>213</v>
      </c>
      <c r="E3" s="29" t="s">
        <v>214</v>
      </c>
      <c r="F3" s="29" t="s">
        <v>215</v>
      </c>
      <c r="G3" s="29" t="s">
        <v>310</v>
      </c>
      <c r="H3" s="29" t="s">
        <v>216</v>
      </c>
      <c r="I3" s="29" t="s">
        <v>210</v>
      </c>
      <c r="J3" s="29" t="s">
        <v>217</v>
      </c>
      <c r="K3" s="29" t="s">
        <v>218</v>
      </c>
    </row>
    <row r="4" spans="1:13" x14ac:dyDescent="0.25">
      <c r="A4" s="30" t="s">
        <v>6</v>
      </c>
      <c r="B4" s="31" t="s">
        <v>219</v>
      </c>
      <c r="C4" s="31"/>
      <c r="D4" s="32"/>
      <c r="E4" s="32"/>
      <c r="F4" s="33">
        <v>113942421.65000001</v>
      </c>
      <c r="G4" s="33">
        <v>32620059.23</v>
      </c>
      <c r="H4" s="33">
        <v>34688640.119999997</v>
      </c>
      <c r="I4" s="34">
        <f>I5+I6</f>
        <v>8387747.7800000003</v>
      </c>
      <c r="J4" s="35">
        <f t="shared" ref="J4:J35" si="0">IF($H4=0,0,$I4/$H4)</f>
        <v>0.24180099741540403</v>
      </c>
      <c r="K4" s="33">
        <v>55087684.640000001</v>
      </c>
      <c r="M4" s="1"/>
    </row>
    <row r="5" spans="1:13" ht="20.100000000000001" customHeight="1" x14ac:dyDescent="0.25">
      <c r="A5" s="30" t="s">
        <v>220</v>
      </c>
      <c r="B5" s="31" t="s">
        <v>221</v>
      </c>
      <c r="C5" s="31"/>
      <c r="D5" s="32"/>
      <c r="E5" s="32"/>
      <c r="F5" s="33">
        <v>70046207.180000007</v>
      </c>
      <c r="G5" s="33">
        <v>17371053.539999999</v>
      </c>
      <c r="H5" s="33">
        <v>19525079.43</v>
      </c>
      <c r="I5" s="34">
        <f>I8+I27+I30</f>
        <v>7863952.71</v>
      </c>
      <c r="J5" s="35">
        <f t="shared" si="0"/>
        <v>0.40276162451442588</v>
      </c>
      <c r="K5" s="33">
        <v>13535346.310000001</v>
      </c>
    </row>
    <row r="6" spans="1:13" ht="20.100000000000001" customHeight="1" x14ac:dyDescent="0.25">
      <c r="A6" s="30" t="s">
        <v>222</v>
      </c>
      <c r="B6" s="31" t="s">
        <v>223</v>
      </c>
      <c r="C6" s="31"/>
      <c r="D6" s="32"/>
      <c r="E6" s="32"/>
      <c r="F6" s="33">
        <v>43896214.469999999</v>
      </c>
      <c r="G6" s="33">
        <v>15249005.689999999</v>
      </c>
      <c r="H6" s="33">
        <v>15163560.689999999</v>
      </c>
      <c r="I6" s="34">
        <f>I17+I28+I47</f>
        <v>523795.07</v>
      </c>
      <c r="J6" s="35">
        <f t="shared" si="0"/>
        <v>3.4543012733508571E-2</v>
      </c>
      <c r="K6" s="33">
        <v>41552338.329999998</v>
      </c>
    </row>
    <row r="7" spans="1:13" ht="57" x14ac:dyDescent="0.25">
      <c r="A7" s="30" t="s">
        <v>8</v>
      </c>
      <c r="B7" s="31" t="s">
        <v>224</v>
      </c>
      <c r="C7" s="31"/>
      <c r="D7" s="32"/>
      <c r="E7" s="32"/>
      <c r="F7" s="33">
        <v>21722417.539999999</v>
      </c>
      <c r="G7" s="33">
        <v>4149658.73</v>
      </c>
      <c r="H7" s="33">
        <v>4338378.3099999996</v>
      </c>
      <c r="I7" s="34">
        <f>I8+I17</f>
        <v>1127667.07</v>
      </c>
      <c r="J7" s="35">
        <f t="shared" si="0"/>
        <v>0.25992824724407221</v>
      </c>
      <c r="K7" s="33">
        <v>19168551.850000001</v>
      </c>
    </row>
    <row r="8" spans="1:13" ht="20.100000000000001" customHeight="1" x14ac:dyDescent="0.25">
      <c r="A8" s="30" t="s">
        <v>10</v>
      </c>
      <c r="B8" s="31" t="s">
        <v>221</v>
      </c>
      <c r="C8" s="31"/>
      <c r="D8" s="32"/>
      <c r="E8" s="32"/>
      <c r="F8" s="33">
        <v>6317415.5300000003</v>
      </c>
      <c r="G8" s="33">
        <v>2264758.73</v>
      </c>
      <c r="H8" s="33">
        <v>2473978.31</v>
      </c>
      <c r="I8" s="34">
        <f>SUM(I9:I16)</f>
        <v>993374.8600000001</v>
      </c>
      <c r="J8" s="35">
        <f t="shared" si="0"/>
        <v>0.40152933272887104</v>
      </c>
      <c r="K8" s="33">
        <v>5122771.07</v>
      </c>
    </row>
    <row r="9" spans="1:13" ht="60" x14ac:dyDescent="0.25">
      <c r="A9" s="36" t="s">
        <v>225</v>
      </c>
      <c r="B9" s="37" t="s">
        <v>226</v>
      </c>
      <c r="C9" s="38" t="s">
        <v>314</v>
      </c>
      <c r="D9" s="39">
        <v>2017</v>
      </c>
      <c r="E9" s="39">
        <v>2019</v>
      </c>
      <c r="F9" s="40">
        <v>1034700</v>
      </c>
      <c r="G9" s="40">
        <v>354075</v>
      </c>
      <c r="H9" s="40">
        <v>369099.72</v>
      </c>
      <c r="I9" s="41">
        <v>244292.22</v>
      </c>
      <c r="J9" s="42">
        <f t="shared" si="0"/>
        <v>0.66185967304445537</v>
      </c>
      <c r="K9" s="40">
        <v>369099.72</v>
      </c>
    </row>
    <row r="10" spans="1:13" ht="45" x14ac:dyDescent="0.25">
      <c r="A10" s="36" t="s">
        <v>227</v>
      </c>
      <c r="B10" s="37" t="s">
        <v>228</v>
      </c>
      <c r="C10" s="38" t="s">
        <v>229</v>
      </c>
      <c r="D10" s="39">
        <v>2019</v>
      </c>
      <c r="E10" s="39">
        <v>2020</v>
      </c>
      <c r="F10" s="40">
        <v>1240452.52</v>
      </c>
      <c r="G10" s="40">
        <v>0</v>
      </c>
      <c r="H10" s="40">
        <v>0</v>
      </c>
      <c r="I10" s="41">
        <v>0</v>
      </c>
      <c r="J10" s="42">
        <f t="shared" si="0"/>
        <v>0</v>
      </c>
      <c r="K10" s="40">
        <v>1240452.52</v>
      </c>
    </row>
    <row r="11" spans="1:13" ht="60" x14ac:dyDescent="0.25">
      <c r="A11" s="36" t="s">
        <v>230</v>
      </c>
      <c r="B11" s="37" t="s">
        <v>231</v>
      </c>
      <c r="C11" s="38" t="s">
        <v>312</v>
      </c>
      <c r="D11" s="39">
        <v>2018</v>
      </c>
      <c r="E11" s="39">
        <v>2020</v>
      </c>
      <c r="F11" s="40">
        <v>1839832.08</v>
      </c>
      <c r="G11" s="40">
        <v>1056151.72</v>
      </c>
      <c r="H11" s="40">
        <v>1171005.6299999999</v>
      </c>
      <c r="I11" s="41">
        <v>194566.78</v>
      </c>
      <c r="J11" s="42">
        <f t="shared" si="0"/>
        <v>0.16615358202846559</v>
      </c>
      <c r="K11" s="40">
        <v>1765145.87</v>
      </c>
    </row>
    <row r="12" spans="1:13" ht="75" x14ac:dyDescent="0.25">
      <c r="A12" s="36" t="s">
        <v>232</v>
      </c>
      <c r="B12" s="37" t="s">
        <v>233</v>
      </c>
      <c r="C12" s="38" t="s">
        <v>312</v>
      </c>
      <c r="D12" s="39">
        <v>2018</v>
      </c>
      <c r="E12" s="39">
        <v>2019</v>
      </c>
      <c r="F12" s="40">
        <v>72949</v>
      </c>
      <c r="G12" s="40">
        <v>31862</v>
      </c>
      <c r="H12" s="40">
        <v>31862</v>
      </c>
      <c r="I12" s="41">
        <v>31820.1</v>
      </c>
      <c r="J12" s="42">
        <f t="shared" si="0"/>
        <v>0.99868495386353651</v>
      </c>
      <c r="K12" s="40">
        <v>31862</v>
      </c>
    </row>
    <row r="13" spans="1:13" ht="75" x14ac:dyDescent="0.25">
      <c r="A13" s="36" t="s">
        <v>234</v>
      </c>
      <c r="B13" s="37" t="s">
        <v>235</v>
      </c>
      <c r="C13" s="38" t="s">
        <v>314</v>
      </c>
      <c r="D13" s="39">
        <v>2018</v>
      </c>
      <c r="E13" s="39">
        <v>2019</v>
      </c>
      <c r="F13" s="40">
        <v>847390</v>
      </c>
      <c r="G13" s="40">
        <v>457647.5</v>
      </c>
      <c r="H13" s="40">
        <v>493774.24</v>
      </c>
      <c r="I13" s="41">
        <v>136778.16</v>
      </c>
      <c r="J13" s="42">
        <f t="shared" si="0"/>
        <v>0.27700545901300966</v>
      </c>
      <c r="K13" s="40">
        <v>493774.24</v>
      </c>
    </row>
    <row r="14" spans="1:13" ht="105" x14ac:dyDescent="0.25">
      <c r="A14" s="36" t="s">
        <v>236</v>
      </c>
      <c r="B14" s="37" t="s">
        <v>237</v>
      </c>
      <c r="C14" s="38" t="s">
        <v>312</v>
      </c>
      <c r="D14" s="39">
        <v>2018</v>
      </c>
      <c r="E14" s="39">
        <v>2019</v>
      </c>
      <c r="F14" s="40">
        <v>353268.15</v>
      </c>
      <c r="G14" s="40">
        <v>305009.65000000002</v>
      </c>
      <c r="H14" s="40">
        <v>341266.62</v>
      </c>
      <c r="I14" s="41">
        <v>336354.09</v>
      </c>
      <c r="J14" s="42">
        <f t="shared" si="0"/>
        <v>0.98560500877583646</v>
      </c>
      <c r="K14" s="40">
        <v>341266.62</v>
      </c>
    </row>
    <row r="15" spans="1:13" ht="60" x14ac:dyDescent="0.25">
      <c r="A15" s="36" t="s">
        <v>238</v>
      </c>
      <c r="B15" s="37" t="s">
        <v>239</v>
      </c>
      <c r="C15" s="38" t="s">
        <v>312</v>
      </c>
      <c r="D15" s="39">
        <v>2017</v>
      </c>
      <c r="E15" s="39">
        <v>2019</v>
      </c>
      <c r="F15" s="40">
        <v>100823.78</v>
      </c>
      <c r="G15" s="40">
        <v>46212.86</v>
      </c>
      <c r="H15" s="40">
        <v>53170.1</v>
      </c>
      <c r="I15" s="41">
        <v>49563.51</v>
      </c>
      <c r="J15" s="42">
        <f t="shared" si="0"/>
        <v>0.9321688317306156</v>
      </c>
      <c r="K15" s="40">
        <v>53170.1</v>
      </c>
    </row>
    <row r="16" spans="1:13" ht="45" x14ac:dyDescent="0.25">
      <c r="A16" s="36" t="s">
        <v>240</v>
      </c>
      <c r="B16" s="37" t="s">
        <v>241</v>
      </c>
      <c r="C16" s="38" t="s">
        <v>229</v>
      </c>
      <c r="D16" s="39">
        <v>2019</v>
      </c>
      <c r="E16" s="39">
        <v>2020</v>
      </c>
      <c r="F16" s="40">
        <v>828000</v>
      </c>
      <c r="G16" s="40">
        <v>13800</v>
      </c>
      <c r="H16" s="40">
        <v>13800</v>
      </c>
      <c r="I16" s="41">
        <v>0</v>
      </c>
      <c r="J16" s="42">
        <f t="shared" si="0"/>
        <v>0</v>
      </c>
      <c r="K16" s="40">
        <v>828000</v>
      </c>
    </row>
    <row r="17" spans="1:11" ht="20.100000000000001" customHeight="1" x14ac:dyDescent="0.25">
      <c r="A17" s="30" t="s">
        <v>12</v>
      </c>
      <c r="B17" s="31" t="s">
        <v>223</v>
      </c>
      <c r="C17" s="31"/>
      <c r="D17" s="32"/>
      <c r="E17" s="32"/>
      <c r="F17" s="33">
        <v>15405002.01</v>
      </c>
      <c r="G17" s="33">
        <v>1884900</v>
      </c>
      <c r="H17" s="33">
        <v>1864400</v>
      </c>
      <c r="I17" s="34">
        <f>SUM(I18:I25)</f>
        <v>134292.21000000002</v>
      </c>
      <c r="J17" s="35">
        <f t="shared" si="0"/>
        <v>7.2029720017163706E-2</v>
      </c>
      <c r="K17" s="33">
        <v>14045780.779999999</v>
      </c>
    </row>
    <row r="18" spans="1:11" ht="45" x14ac:dyDescent="0.25">
      <c r="A18" s="36" t="s">
        <v>242</v>
      </c>
      <c r="B18" s="37" t="s">
        <v>228</v>
      </c>
      <c r="C18" s="38" t="s">
        <v>229</v>
      </c>
      <c r="D18" s="39">
        <v>2019</v>
      </c>
      <c r="E18" s="39">
        <v>2020</v>
      </c>
      <c r="F18" s="40">
        <v>200000</v>
      </c>
      <c r="G18" s="40">
        <v>0</v>
      </c>
      <c r="H18" s="40">
        <v>0</v>
      </c>
      <c r="I18" s="41">
        <v>0</v>
      </c>
      <c r="J18" s="42">
        <f t="shared" si="0"/>
        <v>0</v>
      </c>
      <c r="K18" s="40">
        <v>200000</v>
      </c>
    </row>
    <row r="19" spans="1:11" ht="60" x14ac:dyDescent="0.25">
      <c r="A19" s="36" t="s">
        <v>243</v>
      </c>
      <c r="B19" s="37" t="s">
        <v>231</v>
      </c>
      <c r="C19" s="38" t="s">
        <v>312</v>
      </c>
      <c r="D19" s="39">
        <v>2018</v>
      </c>
      <c r="E19" s="39">
        <v>2020</v>
      </c>
      <c r="F19" s="40">
        <v>67020</v>
      </c>
      <c r="G19" s="40">
        <v>34900</v>
      </c>
      <c r="H19" s="40">
        <v>14400</v>
      </c>
      <c r="I19" s="41">
        <v>0</v>
      </c>
      <c r="J19" s="42">
        <f t="shared" si="0"/>
        <v>0</v>
      </c>
      <c r="K19" s="40">
        <v>67020</v>
      </c>
    </row>
    <row r="20" spans="1:11" ht="60" x14ac:dyDescent="0.25">
      <c r="A20" s="36" t="s">
        <v>244</v>
      </c>
      <c r="B20" s="37" t="s">
        <v>245</v>
      </c>
      <c r="C20" s="38" t="s">
        <v>229</v>
      </c>
      <c r="D20" s="39">
        <v>2018</v>
      </c>
      <c r="E20" s="39">
        <v>2019</v>
      </c>
      <c r="F20" s="40">
        <v>1101287.25</v>
      </c>
      <c r="G20" s="40">
        <v>90000</v>
      </c>
      <c r="H20" s="40">
        <v>90000</v>
      </c>
      <c r="I20" s="41">
        <v>79268.210000000006</v>
      </c>
      <c r="J20" s="42">
        <f t="shared" si="0"/>
        <v>0.88075788888888895</v>
      </c>
      <c r="K20" s="40">
        <v>10000</v>
      </c>
    </row>
    <row r="21" spans="1:11" ht="45" x14ac:dyDescent="0.25">
      <c r="A21" s="36" t="s">
        <v>246</v>
      </c>
      <c r="B21" s="37" t="s">
        <v>247</v>
      </c>
      <c r="C21" s="38" t="s">
        <v>229</v>
      </c>
      <c r="D21" s="39">
        <v>2018</v>
      </c>
      <c r="E21" s="39">
        <v>2020</v>
      </c>
      <c r="F21" s="40">
        <v>3885024</v>
      </c>
      <c r="G21" s="40">
        <v>1700000</v>
      </c>
      <c r="H21" s="40">
        <v>1700000</v>
      </c>
      <c r="I21" s="41">
        <v>55024</v>
      </c>
      <c r="J21" s="42">
        <f t="shared" si="0"/>
        <v>3.2367058823529408E-2</v>
      </c>
      <c r="K21" s="40">
        <v>3830000</v>
      </c>
    </row>
    <row r="22" spans="1:11" ht="45" x14ac:dyDescent="0.25">
      <c r="A22" s="36" t="s">
        <v>248</v>
      </c>
      <c r="B22" s="37" t="s">
        <v>249</v>
      </c>
      <c r="C22" s="38" t="s">
        <v>229</v>
      </c>
      <c r="D22" s="39">
        <v>2015</v>
      </c>
      <c r="E22" s="39">
        <v>2021</v>
      </c>
      <c r="F22" s="40">
        <v>1698016</v>
      </c>
      <c r="G22" s="40">
        <v>0</v>
      </c>
      <c r="H22" s="40">
        <v>0</v>
      </c>
      <c r="I22" s="41">
        <v>0</v>
      </c>
      <c r="J22" s="42">
        <f t="shared" si="0"/>
        <v>0</v>
      </c>
      <c r="K22" s="40">
        <v>1491806.02</v>
      </c>
    </row>
    <row r="23" spans="1:11" ht="45" x14ac:dyDescent="0.25">
      <c r="A23" s="36" t="s">
        <v>250</v>
      </c>
      <c r="B23" s="37" t="s">
        <v>251</v>
      </c>
      <c r="C23" s="38" t="s">
        <v>229</v>
      </c>
      <c r="D23" s="39">
        <v>2016</v>
      </c>
      <c r="E23" s="39">
        <v>2022</v>
      </c>
      <c r="F23" s="40">
        <v>4024734.76</v>
      </c>
      <c r="G23" s="40">
        <v>0</v>
      </c>
      <c r="H23" s="40">
        <v>0</v>
      </c>
      <c r="I23" s="41">
        <v>0</v>
      </c>
      <c r="J23" s="42">
        <f t="shared" si="0"/>
        <v>0</v>
      </c>
      <c r="K23" s="40">
        <v>4018034.76</v>
      </c>
    </row>
    <row r="24" spans="1:11" ht="45" x14ac:dyDescent="0.25">
      <c r="A24" s="36" t="s">
        <v>252</v>
      </c>
      <c r="B24" s="37" t="s">
        <v>241</v>
      </c>
      <c r="C24" s="38" t="s">
        <v>229</v>
      </c>
      <c r="D24" s="39">
        <v>2019</v>
      </c>
      <c r="E24" s="39">
        <v>2020</v>
      </c>
      <c r="F24" s="40">
        <v>3600000</v>
      </c>
      <c r="G24" s="40">
        <v>60000</v>
      </c>
      <c r="H24" s="40">
        <v>60000</v>
      </c>
      <c r="I24" s="41">
        <v>0</v>
      </c>
      <c r="J24" s="42">
        <f t="shared" si="0"/>
        <v>0</v>
      </c>
      <c r="K24" s="40">
        <v>3600000</v>
      </c>
    </row>
    <row r="25" spans="1:11" ht="45" x14ac:dyDescent="0.25">
      <c r="A25" s="36" t="s">
        <v>253</v>
      </c>
      <c r="B25" s="37" t="s">
        <v>254</v>
      </c>
      <c r="C25" s="38" t="s">
        <v>229</v>
      </c>
      <c r="D25" s="39">
        <v>2020</v>
      </c>
      <c r="E25" s="39">
        <v>2021</v>
      </c>
      <c r="F25" s="40">
        <v>828920</v>
      </c>
      <c r="G25" s="40">
        <v>0</v>
      </c>
      <c r="H25" s="40">
        <v>0</v>
      </c>
      <c r="I25" s="41">
        <v>0</v>
      </c>
      <c r="J25" s="42">
        <f t="shared" si="0"/>
        <v>0</v>
      </c>
      <c r="K25" s="40">
        <v>828920</v>
      </c>
    </row>
    <row r="26" spans="1:11" ht="28.5" x14ac:dyDescent="0.25">
      <c r="A26" s="30" t="s">
        <v>22</v>
      </c>
      <c r="B26" s="31" t="s">
        <v>255</v>
      </c>
      <c r="C26" s="31"/>
      <c r="D26" s="32"/>
      <c r="E26" s="32"/>
      <c r="F26" s="33">
        <v>0</v>
      </c>
      <c r="G26" s="33">
        <v>0</v>
      </c>
      <c r="H26" s="33">
        <v>0</v>
      </c>
      <c r="I26" s="34">
        <v>0</v>
      </c>
      <c r="J26" s="35">
        <f t="shared" si="0"/>
        <v>0</v>
      </c>
      <c r="K26" s="33">
        <v>0</v>
      </c>
    </row>
    <row r="27" spans="1:11" ht="20.100000000000001" customHeight="1" x14ac:dyDescent="0.25">
      <c r="A27" s="30" t="s">
        <v>24</v>
      </c>
      <c r="B27" s="31" t="s">
        <v>221</v>
      </c>
      <c r="C27" s="31"/>
      <c r="D27" s="32"/>
      <c r="E27" s="32"/>
      <c r="F27" s="33">
        <v>0</v>
      </c>
      <c r="G27" s="33">
        <v>0</v>
      </c>
      <c r="H27" s="33">
        <v>0</v>
      </c>
      <c r="I27" s="34">
        <v>0</v>
      </c>
      <c r="J27" s="35">
        <f t="shared" si="0"/>
        <v>0</v>
      </c>
      <c r="K27" s="33">
        <v>0</v>
      </c>
    </row>
    <row r="28" spans="1:11" ht="20.100000000000001" customHeight="1" x14ac:dyDescent="0.25">
      <c r="A28" s="30" t="s">
        <v>26</v>
      </c>
      <c r="B28" s="31" t="s">
        <v>223</v>
      </c>
      <c r="C28" s="31"/>
      <c r="D28" s="32"/>
      <c r="E28" s="32"/>
      <c r="F28" s="33">
        <v>0</v>
      </c>
      <c r="G28" s="33">
        <v>0</v>
      </c>
      <c r="H28" s="33">
        <v>0</v>
      </c>
      <c r="I28" s="34">
        <v>0</v>
      </c>
      <c r="J28" s="35">
        <f t="shared" si="0"/>
        <v>0</v>
      </c>
      <c r="K28" s="33">
        <v>0</v>
      </c>
    </row>
    <row r="29" spans="1:11" ht="28.5" x14ac:dyDescent="0.25">
      <c r="A29" s="30" t="s">
        <v>256</v>
      </c>
      <c r="B29" s="31" t="s">
        <v>257</v>
      </c>
      <c r="C29" s="31"/>
      <c r="D29" s="32"/>
      <c r="E29" s="32"/>
      <c r="F29" s="33">
        <v>92220004.109999999</v>
      </c>
      <c r="G29" s="33">
        <v>28470400.5</v>
      </c>
      <c r="H29" s="33">
        <v>30350261.809999999</v>
      </c>
      <c r="I29" s="34">
        <f>I30+I47</f>
        <v>7260080.71</v>
      </c>
      <c r="J29" s="35">
        <f>IF($H29=0,0,$I29/$H29)</f>
        <v>0.23920982149840639</v>
      </c>
      <c r="K29" s="33">
        <v>35919132.789999999</v>
      </c>
    </row>
    <row r="30" spans="1:11" ht="20.100000000000001" customHeight="1" x14ac:dyDescent="0.25">
      <c r="A30" s="30" t="s">
        <v>258</v>
      </c>
      <c r="B30" s="31" t="s">
        <v>221</v>
      </c>
      <c r="C30" s="31"/>
      <c r="D30" s="32"/>
      <c r="E30" s="32"/>
      <c r="F30" s="33">
        <v>63728791.649999999</v>
      </c>
      <c r="G30" s="33">
        <v>15106294.810000001</v>
      </c>
      <c r="H30" s="33">
        <v>17051101.120000001</v>
      </c>
      <c r="I30" s="34">
        <f>SUM(I31:I46)</f>
        <v>6870577.8499999996</v>
      </c>
      <c r="J30" s="35">
        <f t="shared" si="0"/>
        <v>0.40294042019029441</v>
      </c>
      <c r="K30" s="33">
        <v>8412575.2400000002</v>
      </c>
    </row>
    <row r="31" spans="1:11" ht="45" x14ac:dyDescent="0.25">
      <c r="A31" s="36" t="s">
        <v>259</v>
      </c>
      <c r="B31" s="37" t="s">
        <v>260</v>
      </c>
      <c r="C31" s="38" t="s">
        <v>229</v>
      </c>
      <c r="D31" s="39">
        <v>2019</v>
      </c>
      <c r="E31" s="39">
        <v>2021</v>
      </c>
      <c r="F31" s="40">
        <v>84870</v>
      </c>
      <c r="G31" s="40">
        <v>28290</v>
      </c>
      <c r="H31" s="40">
        <v>28290</v>
      </c>
      <c r="I31" s="41">
        <v>0</v>
      </c>
      <c r="J31" s="42">
        <f t="shared" si="0"/>
        <v>0</v>
      </c>
      <c r="K31" s="40">
        <v>0</v>
      </c>
    </row>
    <row r="32" spans="1:11" ht="45" x14ac:dyDescent="0.25">
      <c r="A32" s="36" t="s">
        <v>261</v>
      </c>
      <c r="B32" s="37" t="s">
        <v>262</v>
      </c>
      <c r="C32" s="38" t="s">
        <v>229</v>
      </c>
      <c r="D32" s="39">
        <v>2019</v>
      </c>
      <c r="E32" s="39">
        <v>2020</v>
      </c>
      <c r="F32" s="40">
        <v>600000</v>
      </c>
      <c r="G32" s="40">
        <v>300000</v>
      </c>
      <c r="H32" s="40">
        <v>300000</v>
      </c>
      <c r="I32" s="41">
        <v>179327.85</v>
      </c>
      <c r="J32" s="42">
        <f t="shared" si="0"/>
        <v>0.5977595</v>
      </c>
      <c r="K32" s="40">
        <v>600000</v>
      </c>
    </row>
    <row r="33" spans="1:11" ht="45" x14ac:dyDescent="0.25">
      <c r="A33" s="36" t="s">
        <v>263</v>
      </c>
      <c r="B33" s="37" t="s">
        <v>264</v>
      </c>
      <c r="C33" s="38" t="s">
        <v>229</v>
      </c>
      <c r="D33" s="39">
        <v>2017</v>
      </c>
      <c r="E33" s="39">
        <v>2019</v>
      </c>
      <c r="F33" s="40">
        <v>480000</v>
      </c>
      <c r="G33" s="40">
        <v>160000</v>
      </c>
      <c r="H33" s="40">
        <v>160000</v>
      </c>
      <c r="I33" s="41">
        <v>0</v>
      </c>
      <c r="J33" s="42">
        <f t="shared" si="0"/>
        <v>0</v>
      </c>
      <c r="K33" s="40">
        <v>0</v>
      </c>
    </row>
    <row r="34" spans="1:11" ht="45" x14ac:dyDescent="0.25">
      <c r="A34" s="36" t="s">
        <v>265</v>
      </c>
      <c r="B34" s="37" t="s">
        <v>266</v>
      </c>
      <c r="C34" s="38" t="s">
        <v>229</v>
      </c>
      <c r="D34" s="39">
        <v>2018</v>
      </c>
      <c r="E34" s="39">
        <v>2021</v>
      </c>
      <c r="F34" s="40">
        <v>13284</v>
      </c>
      <c r="G34" s="40">
        <v>4428</v>
      </c>
      <c r="H34" s="40">
        <v>4428</v>
      </c>
      <c r="I34" s="41">
        <v>2214</v>
      </c>
      <c r="J34" s="42">
        <f t="shared" si="0"/>
        <v>0.5</v>
      </c>
      <c r="K34" s="40">
        <v>12177</v>
      </c>
    </row>
    <row r="35" spans="1:11" ht="60" x14ac:dyDescent="0.25">
      <c r="A35" s="36" t="s">
        <v>267</v>
      </c>
      <c r="B35" s="37" t="s">
        <v>311</v>
      </c>
      <c r="C35" s="38" t="s">
        <v>313</v>
      </c>
      <c r="D35" s="39">
        <v>2017</v>
      </c>
      <c r="E35" s="39">
        <v>2019</v>
      </c>
      <c r="F35" s="40">
        <v>6417.02</v>
      </c>
      <c r="G35" s="40">
        <v>2020.62</v>
      </c>
      <c r="H35" s="40">
        <v>2020.62</v>
      </c>
      <c r="I35" s="41">
        <v>0</v>
      </c>
      <c r="J35" s="42">
        <f t="shared" si="0"/>
        <v>0</v>
      </c>
      <c r="K35" s="40">
        <v>0</v>
      </c>
    </row>
    <row r="36" spans="1:11" ht="60" x14ac:dyDescent="0.25">
      <c r="A36" s="36" t="s">
        <v>268</v>
      </c>
      <c r="B36" s="37" t="s">
        <v>269</v>
      </c>
      <c r="C36" s="38" t="s">
        <v>314</v>
      </c>
      <c r="D36" s="39">
        <v>2018</v>
      </c>
      <c r="E36" s="39">
        <v>2022</v>
      </c>
      <c r="F36" s="40">
        <v>16813901.949999999</v>
      </c>
      <c r="G36" s="40">
        <v>3279000</v>
      </c>
      <c r="H36" s="40">
        <v>3537028.95</v>
      </c>
      <c r="I36" s="41">
        <v>1899000</v>
      </c>
      <c r="J36" s="42">
        <f t="shared" ref="J36:J55" si="1">IF($H36=0,0,$I36/$H36)</f>
        <v>0.53689127989749696</v>
      </c>
      <c r="K36" s="40">
        <v>0</v>
      </c>
    </row>
    <row r="37" spans="1:11" ht="60" x14ac:dyDescent="0.25">
      <c r="A37" s="36" t="s">
        <v>270</v>
      </c>
      <c r="B37" s="37" t="s">
        <v>271</v>
      </c>
      <c r="C37" s="38" t="s">
        <v>314</v>
      </c>
      <c r="D37" s="39">
        <v>2016</v>
      </c>
      <c r="E37" s="39">
        <v>2020</v>
      </c>
      <c r="F37" s="40">
        <v>22068482.489999998</v>
      </c>
      <c r="G37" s="40">
        <v>3720000</v>
      </c>
      <c r="H37" s="40">
        <v>5019546.62</v>
      </c>
      <c r="I37" s="41">
        <v>2216190</v>
      </c>
      <c r="J37" s="42">
        <f t="shared" si="1"/>
        <v>0.44151198659451835</v>
      </c>
      <c r="K37" s="40">
        <v>0</v>
      </c>
    </row>
    <row r="38" spans="1:11" ht="60" x14ac:dyDescent="0.25">
      <c r="A38" s="36" t="s">
        <v>272</v>
      </c>
      <c r="B38" s="37" t="s">
        <v>273</v>
      </c>
      <c r="C38" s="38" t="s">
        <v>314</v>
      </c>
      <c r="D38" s="39">
        <v>2018</v>
      </c>
      <c r="E38" s="39">
        <v>2022</v>
      </c>
      <c r="F38" s="40">
        <v>15226585.74</v>
      </c>
      <c r="G38" s="40">
        <v>2942000</v>
      </c>
      <c r="H38" s="40">
        <v>3319230.74</v>
      </c>
      <c r="I38" s="41">
        <v>1692000</v>
      </c>
      <c r="J38" s="42">
        <f t="shared" si="1"/>
        <v>0.50975666729333791</v>
      </c>
      <c r="K38" s="40">
        <v>0</v>
      </c>
    </row>
    <row r="39" spans="1:11" ht="45" x14ac:dyDescent="0.25">
      <c r="A39" s="36" t="s">
        <v>274</v>
      </c>
      <c r="B39" s="37" t="s">
        <v>275</v>
      </c>
      <c r="C39" s="38" t="s">
        <v>229</v>
      </c>
      <c r="D39" s="39">
        <v>2018</v>
      </c>
      <c r="E39" s="39">
        <v>2020</v>
      </c>
      <c r="F39" s="40">
        <v>3062926.69</v>
      </c>
      <c r="G39" s="40">
        <v>2430894.31</v>
      </c>
      <c r="H39" s="40">
        <v>2430894.31</v>
      </c>
      <c r="I39" s="41">
        <v>72777.47</v>
      </c>
      <c r="J39" s="42">
        <f t="shared" si="1"/>
        <v>2.9938557879959825E-2</v>
      </c>
      <c r="K39" s="40">
        <v>3027398.24</v>
      </c>
    </row>
    <row r="40" spans="1:11" ht="45" x14ac:dyDescent="0.25">
      <c r="A40" s="36" t="s">
        <v>276</v>
      </c>
      <c r="B40" s="37" t="s">
        <v>277</v>
      </c>
      <c r="C40" s="38" t="s">
        <v>229</v>
      </c>
      <c r="D40" s="39">
        <v>2018</v>
      </c>
      <c r="E40" s="39">
        <v>2020</v>
      </c>
      <c r="F40" s="40">
        <v>393323.76</v>
      </c>
      <c r="G40" s="40">
        <v>196661.88</v>
      </c>
      <c r="H40" s="40">
        <v>196661.88</v>
      </c>
      <c r="I40" s="41">
        <v>98045.759999999995</v>
      </c>
      <c r="J40" s="42">
        <f t="shared" si="1"/>
        <v>0.49854989690935525</v>
      </c>
      <c r="K40" s="40">
        <v>0</v>
      </c>
    </row>
    <row r="41" spans="1:11" ht="45" x14ac:dyDescent="0.25">
      <c r="A41" s="36" t="s">
        <v>278</v>
      </c>
      <c r="B41" s="37" t="s">
        <v>279</v>
      </c>
      <c r="C41" s="38" t="s">
        <v>229</v>
      </c>
      <c r="D41" s="39">
        <v>2018</v>
      </c>
      <c r="E41" s="39">
        <v>2020</v>
      </c>
      <c r="F41" s="40">
        <v>59000</v>
      </c>
      <c r="G41" s="40">
        <v>30000</v>
      </c>
      <c r="H41" s="40">
        <v>30000</v>
      </c>
      <c r="I41" s="41">
        <v>13734</v>
      </c>
      <c r="J41" s="42">
        <f t="shared" si="1"/>
        <v>0.45779999999999998</v>
      </c>
      <c r="K41" s="40">
        <v>0</v>
      </c>
    </row>
    <row r="42" spans="1:11" ht="45" x14ac:dyDescent="0.25">
      <c r="A42" s="36" t="s">
        <v>280</v>
      </c>
      <c r="B42" s="37" t="s">
        <v>281</v>
      </c>
      <c r="C42" s="38" t="s">
        <v>229</v>
      </c>
      <c r="D42" s="39">
        <v>2018</v>
      </c>
      <c r="E42" s="39">
        <v>2020</v>
      </c>
      <c r="F42" s="40">
        <v>130000</v>
      </c>
      <c r="G42" s="40">
        <v>60000</v>
      </c>
      <c r="H42" s="40">
        <v>60000</v>
      </c>
      <c r="I42" s="41">
        <v>25892.5</v>
      </c>
      <c r="J42" s="42">
        <f t="shared" si="1"/>
        <v>0.43154166666666666</v>
      </c>
      <c r="K42" s="40">
        <v>0</v>
      </c>
    </row>
    <row r="43" spans="1:11" ht="45" x14ac:dyDescent="0.25">
      <c r="A43" s="36" t="s">
        <v>282</v>
      </c>
      <c r="B43" s="37" t="s">
        <v>283</v>
      </c>
      <c r="C43" s="38" t="s">
        <v>229</v>
      </c>
      <c r="D43" s="39">
        <v>2019</v>
      </c>
      <c r="E43" s="39">
        <v>2020</v>
      </c>
      <c r="F43" s="40">
        <v>330000</v>
      </c>
      <c r="G43" s="40">
        <v>150000</v>
      </c>
      <c r="H43" s="40">
        <v>150000</v>
      </c>
      <c r="I43" s="41">
        <v>22111.75</v>
      </c>
      <c r="J43" s="42">
        <f t="shared" si="1"/>
        <v>0.14741166666666666</v>
      </c>
      <c r="K43" s="40">
        <v>330000</v>
      </c>
    </row>
    <row r="44" spans="1:11" ht="45" x14ac:dyDescent="0.25">
      <c r="A44" s="36" t="s">
        <v>284</v>
      </c>
      <c r="B44" s="37" t="s">
        <v>305</v>
      </c>
      <c r="C44" s="38" t="s">
        <v>229</v>
      </c>
      <c r="D44" s="39">
        <v>2019</v>
      </c>
      <c r="E44" s="39">
        <v>2020</v>
      </c>
      <c r="F44" s="40">
        <v>280000</v>
      </c>
      <c r="G44" s="40">
        <v>200000</v>
      </c>
      <c r="H44" s="40">
        <v>210000</v>
      </c>
      <c r="I44" s="41">
        <v>4000</v>
      </c>
      <c r="J44" s="42">
        <f t="shared" si="1"/>
        <v>1.9047619047619049E-2</v>
      </c>
      <c r="K44" s="40">
        <v>280000</v>
      </c>
    </row>
    <row r="45" spans="1:11" ht="45" x14ac:dyDescent="0.25">
      <c r="A45" s="36" t="s">
        <v>285</v>
      </c>
      <c r="B45" s="37" t="s">
        <v>286</v>
      </c>
      <c r="C45" s="38" t="s">
        <v>229</v>
      </c>
      <c r="D45" s="39">
        <v>2019</v>
      </c>
      <c r="E45" s="39">
        <v>2021</v>
      </c>
      <c r="F45" s="40">
        <v>180000</v>
      </c>
      <c r="G45" s="40">
        <v>20000</v>
      </c>
      <c r="H45" s="40">
        <v>20000</v>
      </c>
      <c r="I45" s="41">
        <v>20000</v>
      </c>
      <c r="J45" s="42">
        <f t="shared" si="1"/>
        <v>1</v>
      </c>
      <c r="K45" s="40">
        <v>180000</v>
      </c>
    </row>
    <row r="46" spans="1:11" ht="45" x14ac:dyDescent="0.25">
      <c r="A46" s="36" t="s">
        <v>287</v>
      </c>
      <c r="B46" s="37" t="s">
        <v>288</v>
      </c>
      <c r="C46" s="38" t="s">
        <v>229</v>
      </c>
      <c r="D46" s="39">
        <v>2018</v>
      </c>
      <c r="E46" s="39">
        <v>2021</v>
      </c>
      <c r="F46" s="40">
        <v>4000000</v>
      </c>
      <c r="G46" s="40">
        <v>1583000</v>
      </c>
      <c r="H46" s="40">
        <v>1583000</v>
      </c>
      <c r="I46" s="41">
        <v>625284.52</v>
      </c>
      <c r="J46" s="42">
        <f t="shared" si="1"/>
        <v>0.39499969677826913</v>
      </c>
      <c r="K46" s="40">
        <v>3983000</v>
      </c>
    </row>
    <row r="47" spans="1:11" ht="20.100000000000001" customHeight="1" x14ac:dyDescent="0.25">
      <c r="A47" s="30" t="s">
        <v>289</v>
      </c>
      <c r="B47" s="31" t="s">
        <v>223</v>
      </c>
      <c r="C47" s="31"/>
      <c r="D47" s="32"/>
      <c r="E47" s="32"/>
      <c r="F47" s="33">
        <v>28491212.460000001</v>
      </c>
      <c r="G47" s="33">
        <v>13364105.689999999</v>
      </c>
      <c r="H47" s="33">
        <v>13299160.689999999</v>
      </c>
      <c r="I47" s="34">
        <f>SUM(I48:I55)</f>
        <v>389502.86</v>
      </c>
      <c r="J47" s="35">
        <f t="shared" si="1"/>
        <v>2.9287777558239279E-2</v>
      </c>
      <c r="K47" s="33">
        <v>27506557.550000001</v>
      </c>
    </row>
    <row r="48" spans="1:11" ht="45" x14ac:dyDescent="0.25">
      <c r="A48" s="36" t="s">
        <v>290</v>
      </c>
      <c r="B48" s="37" t="s">
        <v>291</v>
      </c>
      <c r="C48" s="38" t="s">
        <v>229</v>
      </c>
      <c r="D48" s="39">
        <v>2019</v>
      </c>
      <c r="E48" s="39">
        <v>2020</v>
      </c>
      <c r="F48" s="40">
        <v>500000</v>
      </c>
      <c r="G48" s="40">
        <v>250000</v>
      </c>
      <c r="H48" s="40">
        <v>250000</v>
      </c>
      <c r="I48" s="41">
        <v>0</v>
      </c>
      <c r="J48" s="42">
        <f t="shared" si="1"/>
        <v>0</v>
      </c>
      <c r="K48" s="40">
        <v>500000</v>
      </c>
    </row>
    <row r="49" spans="1:11" ht="45" x14ac:dyDescent="0.25">
      <c r="A49" s="36" t="s">
        <v>292</v>
      </c>
      <c r="B49" s="37" t="s">
        <v>293</v>
      </c>
      <c r="C49" s="38" t="s">
        <v>229</v>
      </c>
      <c r="D49" s="39">
        <v>2019</v>
      </c>
      <c r="E49" s="39">
        <v>2020</v>
      </c>
      <c r="F49" s="40">
        <v>637901.49</v>
      </c>
      <c r="G49" s="40">
        <v>600000</v>
      </c>
      <c r="H49" s="40">
        <v>14000</v>
      </c>
      <c r="I49" s="41">
        <v>13530</v>
      </c>
      <c r="J49" s="42">
        <f t="shared" si="1"/>
        <v>0.96642857142857141</v>
      </c>
      <c r="K49" s="40">
        <v>637901.49</v>
      </c>
    </row>
    <row r="50" spans="1:11" ht="45" x14ac:dyDescent="0.25">
      <c r="A50" s="36" t="s">
        <v>294</v>
      </c>
      <c r="B50" s="37" t="s">
        <v>295</v>
      </c>
      <c r="C50" s="38" t="s">
        <v>229</v>
      </c>
      <c r="D50" s="39">
        <v>2018</v>
      </c>
      <c r="E50" s="39">
        <v>2019</v>
      </c>
      <c r="F50" s="40">
        <v>420295</v>
      </c>
      <c r="G50" s="40">
        <v>400000</v>
      </c>
      <c r="H50" s="40">
        <v>400000</v>
      </c>
      <c r="I50" s="41">
        <v>0</v>
      </c>
      <c r="J50" s="42">
        <f t="shared" si="1"/>
        <v>0</v>
      </c>
      <c r="K50" s="40">
        <v>400000</v>
      </c>
    </row>
    <row r="51" spans="1:11" ht="45" x14ac:dyDescent="0.25">
      <c r="A51" s="36" t="s">
        <v>296</v>
      </c>
      <c r="B51" s="37" t="s">
        <v>297</v>
      </c>
      <c r="C51" s="38" t="s">
        <v>229</v>
      </c>
      <c r="D51" s="39">
        <v>2018</v>
      </c>
      <c r="E51" s="39">
        <v>2019</v>
      </c>
      <c r="F51" s="40">
        <v>1861405</v>
      </c>
      <c r="G51" s="40">
        <v>1200000</v>
      </c>
      <c r="H51" s="40">
        <v>1806055</v>
      </c>
      <c r="I51" s="41">
        <v>0</v>
      </c>
      <c r="J51" s="42">
        <f t="shared" si="1"/>
        <v>0</v>
      </c>
      <c r="K51" s="40">
        <v>1806055</v>
      </c>
    </row>
    <row r="52" spans="1:11" ht="45" x14ac:dyDescent="0.25">
      <c r="A52" s="36" t="s">
        <v>298</v>
      </c>
      <c r="B52" s="37" t="s">
        <v>299</v>
      </c>
      <c r="C52" s="38" t="s">
        <v>229</v>
      </c>
      <c r="D52" s="39">
        <v>2013</v>
      </c>
      <c r="E52" s="39">
        <v>2019</v>
      </c>
      <c r="F52" s="40">
        <v>669668.36</v>
      </c>
      <c r="G52" s="40">
        <v>260000</v>
      </c>
      <c r="H52" s="40">
        <v>260000</v>
      </c>
      <c r="I52" s="41">
        <v>8472.86</v>
      </c>
      <c r="J52" s="42">
        <f t="shared" si="1"/>
        <v>3.2587923076923077E-2</v>
      </c>
      <c r="K52" s="40">
        <v>0</v>
      </c>
    </row>
    <row r="53" spans="1:11" ht="45" x14ac:dyDescent="0.25">
      <c r="A53" s="36" t="s">
        <v>300</v>
      </c>
      <c r="B53" s="37" t="s">
        <v>301</v>
      </c>
      <c r="C53" s="38" t="s">
        <v>229</v>
      </c>
      <c r="D53" s="39">
        <v>2018</v>
      </c>
      <c r="E53" s="39">
        <v>2022</v>
      </c>
      <c r="F53" s="40">
        <v>11084870</v>
      </c>
      <c r="G53" s="40">
        <v>0</v>
      </c>
      <c r="H53" s="40">
        <v>0</v>
      </c>
      <c r="I53" s="41">
        <v>0</v>
      </c>
      <c r="J53" s="42">
        <f t="shared" si="1"/>
        <v>0</v>
      </c>
      <c r="K53" s="40">
        <v>11000000</v>
      </c>
    </row>
    <row r="54" spans="1:11" ht="45" x14ac:dyDescent="0.25">
      <c r="A54" s="36" t="s">
        <v>302</v>
      </c>
      <c r="B54" s="37" t="s">
        <v>275</v>
      </c>
      <c r="C54" s="38" t="s">
        <v>229</v>
      </c>
      <c r="D54" s="39">
        <v>2018</v>
      </c>
      <c r="E54" s="39">
        <v>2020</v>
      </c>
      <c r="F54" s="40">
        <v>13317072.609999999</v>
      </c>
      <c r="G54" s="40">
        <v>10569105.689999999</v>
      </c>
      <c r="H54" s="40">
        <v>10569105.689999999</v>
      </c>
      <c r="I54" s="41">
        <v>367500</v>
      </c>
      <c r="J54" s="42">
        <f t="shared" si="1"/>
        <v>3.4771153849630962E-2</v>
      </c>
      <c r="K54" s="40">
        <v>13162601.060000001</v>
      </c>
    </row>
    <row r="55" spans="1:11" ht="75" x14ac:dyDescent="0.25">
      <c r="A55" s="36" t="s">
        <v>303</v>
      </c>
      <c r="B55" s="37" t="s">
        <v>304</v>
      </c>
      <c r="C55" s="38" t="s">
        <v>229</v>
      </c>
      <c r="D55" s="39">
        <v>2018</v>
      </c>
      <c r="E55" s="39">
        <v>2019</v>
      </c>
      <c r="F55" s="40">
        <v>0</v>
      </c>
      <c r="G55" s="40">
        <v>85000</v>
      </c>
      <c r="H55" s="40">
        <v>0</v>
      </c>
      <c r="I55" s="41">
        <v>0</v>
      </c>
      <c r="J55" s="42">
        <f t="shared" si="1"/>
        <v>0</v>
      </c>
      <c r="K55" s="40">
        <v>0</v>
      </c>
    </row>
  </sheetData>
  <mergeCells count="1">
    <mergeCell ref="A2:K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&amp;CStrona &amp;P z &amp;N</oddFooter>
  </headerFooter>
  <rowBreaks count="3" manualBreakCount="3">
    <brk id="15" max="10" man="1"/>
    <brk id="33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Wykonanie WPF</vt:lpstr>
      <vt:lpstr>Przedsięwzięcia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Barbara Truszkiewicz</cp:lastModifiedBy>
  <cp:lastPrinted>2019-08-20T10:42:15Z</cp:lastPrinted>
  <dcterms:modified xsi:type="dcterms:W3CDTF">2019-08-20T10:45:03Z</dcterms:modified>
</cp:coreProperties>
</file>